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dchile.sharepoint.com/sites/SITIA-EQUIPODEPRODUCTO/Documentos compartidos/SITIA Plataforma de Datos/Plantillas para Productores de Datos/"/>
    </mc:Choice>
  </mc:AlternateContent>
  <xr:revisionPtr revIDLastSave="0" documentId="8_{39F85472-574D-490C-B115-78F6504C610C}" xr6:coauthVersionLast="47" xr6:coauthVersionMax="47" xr10:uidLastSave="{00000000-0000-0000-0000-000000000000}"/>
  <bookViews>
    <workbookView xWindow="-120" yWindow="-120" windowWidth="29040" windowHeight="16440" firstSheet="1" activeTab="1" xr2:uid="{9118BA0A-6FC9-4272-91DF-7205FC2D77D9}"/>
  </bookViews>
  <sheets>
    <sheet name="utilities" sheetId="3" state="veryHidden" r:id="rId1"/>
    <sheet name="Instrucciones" sheetId="9" r:id="rId2"/>
    <sheet name="Datos de la Organización" sheetId="6" r:id="rId3"/>
    <sheet name="Esp. Técnicas" sheetId="10" r:id="rId4"/>
    <sheet name="Gestor de Videos" sheetId="7" r:id="rId5"/>
    <sheet name="Cámaras y Dispositivos" sheetId="8" r:id="rId6"/>
    <sheet name="Sheet1" sheetId="1" state="veryHidden" r:id="rId7"/>
  </sheets>
  <definedNames>
    <definedName name="_integra">'Esp. Técnicas'!$E$5</definedName>
    <definedName name="autentica">IFERROR(INDIRECT(SUBSTITUTE(SUBSTITUTE(_integra,"-","_")," ","_")),"")</definedName>
    <definedName name="c_coberturageo_org">'Datos de la Organización'!$J$8</definedName>
    <definedName name="c_contacto_adm_org">'Datos de la Organización'!$E$14</definedName>
    <definedName name="c_direccion_org">'Datos de la Organización'!$J$6</definedName>
    <definedName name="c_nombre_org">'Datos de la Organización'!$E$6</definedName>
    <definedName name="c_rut_org">'Datos de la Organización'!$E$8</definedName>
    <definedName name="c_telefono_org">'Datos de la Organización'!$E$11</definedName>
    <definedName name="Estado_Operacional">t_opstate[Estado Operacional]</definedName>
    <definedName name="Genetec_Security_Center">utilities!$O$7</definedName>
    <definedName name="Hikvision_Hikcentral">utilities!$O$8</definedName>
    <definedName name="integra">t_integra_autentica[Integra]</definedName>
    <definedName name="lista_comuna">t_comunas[cod_com]</definedName>
    <definedName name="lista_ur">t_unittrackers[Nombre Interno del dispositivo]</definedName>
    <definedName name="Neural_Labs_Neural_Center">utilities!$O$9</definedName>
    <definedName name="SITIA_Protocolo_Genérico">utilities!$O$10</definedName>
    <definedName name="tipo_cam">t_camtype[key]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9" l="1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E3" i="8" l="1"/>
  <c r="F24" i="10"/>
  <c r="F23" i="10"/>
  <c r="F15" i="10"/>
  <c r="F16" i="10"/>
  <c r="F17" i="10"/>
  <c r="F18" i="10"/>
  <c r="F19" i="10"/>
  <c r="F20" i="10"/>
  <c r="F21" i="10"/>
  <c r="F22" i="10"/>
  <c r="C25" i="9"/>
  <c r="C26" i="9" s="1"/>
  <c r="C27" i="9" s="1"/>
  <c r="C28" i="9" s="1"/>
  <c r="C13" i="9"/>
  <c r="C14" i="9" s="1"/>
  <c r="C15" i="9" s="1"/>
  <c r="C16" i="9" s="1"/>
  <c r="C17" i="9" s="1"/>
  <c r="R13" i="8"/>
  <c r="R10" i="8"/>
  <c r="N2" i="3"/>
  <c r="S7" i="3"/>
  <c r="S8" i="3"/>
  <c r="S9" i="3"/>
  <c r="C34" i="9"/>
  <c r="C35" i="9" s="1"/>
  <c r="C36" i="9" s="1"/>
  <c r="C37" i="9" s="1"/>
  <c r="C38" i="9" s="1"/>
  <c r="C39" i="9" s="1"/>
  <c r="C40" i="9" s="1"/>
  <c r="C41" i="9" s="1"/>
  <c r="C42" i="9" s="1"/>
  <c r="C43" i="9" s="1"/>
  <c r="R11" i="8"/>
  <c r="R12" i="8"/>
  <c r="R14" i="8"/>
  <c r="R15" i="8"/>
  <c r="R18" i="8"/>
  <c r="R19" i="8"/>
  <c r="R20" i="8"/>
  <c r="R21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41" i="8"/>
  <c r="R46" i="8"/>
  <c r="R47" i="8"/>
  <c r="R48" i="8"/>
  <c r="R49" i="8"/>
  <c r="R50" i="8"/>
  <c r="R51" i="8"/>
  <c r="R52" i="8"/>
  <c r="R53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9" i="8"/>
  <c r="R91" i="8"/>
  <c r="R92" i="8"/>
  <c r="R93" i="8"/>
  <c r="R94" i="8"/>
  <c r="R95" i="8"/>
  <c r="R96" i="8"/>
  <c r="R97" i="8"/>
  <c r="R98" i="8"/>
  <c r="R99" i="8"/>
  <c r="R103" i="8"/>
  <c r="R104" i="8"/>
  <c r="R105" i="8"/>
  <c r="R106" i="8"/>
  <c r="R107" i="8"/>
  <c r="R108" i="8"/>
  <c r="R109" i="8"/>
  <c r="R16" i="8"/>
  <c r="R17" i="8"/>
  <c r="R22" i="8"/>
  <c r="R38" i="8"/>
  <c r="R39" i="8"/>
  <c r="R40" i="8"/>
  <c r="R42" i="8"/>
  <c r="R43" i="8"/>
  <c r="R44" i="8"/>
  <c r="R45" i="8"/>
  <c r="R54" i="8"/>
  <c r="R70" i="8"/>
  <c r="R86" i="8"/>
  <c r="R87" i="8"/>
  <c r="R88" i="8"/>
  <c r="R90" i="8"/>
  <c r="R100" i="8"/>
  <c r="R101" i="8"/>
  <c r="R102" i="8"/>
  <c r="G24" i="7"/>
  <c r="D24" i="7"/>
  <c r="E120" i="3"/>
  <c r="E11" i="3"/>
  <c r="E235" i="3"/>
  <c r="E33" i="3"/>
  <c r="E64" i="3"/>
  <c r="E115" i="3"/>
  <c r="E226" i="3"/>
  <c r="E16" i="3"/>
  <c r="E318" i="3"/>
  <c r="E322" i="3"/>
  <c r="E178" i="3"/>
  <c r="E26" i="3"/>
  <c r="E198" i="3"/>
  <c r="E306" i="3"/>
  <c r="E330" i="3"/>
  <c r="E173" i="3"/>
  <c r="E74" i="3"/>
  <c r="E28" i="3"/>
  <c r="E326" i="3"/>
  <c r="E46" i="3"/>
  <c r="E88" i="3"/>
  <c r="E339" i="3"/>
  <c r="E10" i="3"/>
  <c r="E100" i="3"/>
  <c r="E116" i="3"/>
  <c r="E75" i="3"/>
  <c r="E13" i="3"/>
  <c r="E129" i="3"/>
  <c r="E204" i="3"/>
  <c r="E133" i="3"/>
  <c r="E343" i="3"/>
  <c r="E118" i="3"/>
  <c r="E34" i="3"/>
  <c r="E164" i="3"/>
  <c r="E287" i="3"/>
  <c r="E201" i="3"/>
  <c r="E68" i="3"/>
  <c r="E182" i="3"/>
  <c r="E246" i="3"/>
  <c r="E280" i="3"/>
  <c r="E340" i="3"/>
  <c r="E266" i="3"/>
  <c r="E38" i="3"/>
  <c r="E123" i="3"/>
  <c r="E238" i="3"/>
  <c r="E348" i="3"/>
  <c r="E71" i="3"/>
  <c r="E122" i="3"/>
  <c r="E159" i="3"/>
  <c r="E31" i="3"/>
  <c r="E277" i="3"/>
  <c r="E292" i="3"/>
  <c r="E130" i="3"/>
  <c r="E23" i="3"/>
  <c r="E224" i="3"/>
  <c r="E353" i="3"/>
  <c r="E211" i="3"/>
  <c r="E261" i="3"/>
  <c r="E110" i="3"/>
  <c r="E125" i="3"/>
  <c r="E192" i="3"/>
  <c r="E29" i="3"/>
  <c r="E288" i="3"/>
  <c r="E37" i="3"/>
  <c r="E93" i="3"/>
  <c r="E94" i="3"/>
  <c r="E317" i="3"/>
  <c r="E7" i="3"/>
  <c r="E294" i="3"/>
  <c r="E149" i="3"/>
  <c r="E210" i="3"/>
  <c r="E251" i="3"/>
  <c r="E315" i="3"/>
  <c r="E40" i="3"/>
  <c r="E146" i="3"/>
  <c r="E199" i="3"/>
  <c r="E346" i="3"/>
  <c r="E262" i="3"/>
  <c r="E268" i="3"/>
  <c r="E183" i="3"/>
  <c r="E62" i="3"/>
  <c r="E67" i="3"/>
  <c r="E89" i="3"/>
  <c r="E141" i="3"/>
  <c r="E167" i="3"/>
  <c r="E171" i="3"/>
  <c r="E225" i="3"/>
  <c r="E227" i="3"/>
  <c r="E264" i="3"/>
  <c r="E274" i="3"/>
  <c r="E275" i="3"/>
  <c r="E311" i="3"/>
  <c r="E59" i="3"/>
  <c r="E108" i="3"/>
  <c r="E197" i="3"/>
  <c r="E228" i="3"/>
  <c r="E148" i="3"/>
  <c r="E172" i="3"/>
  <c r="E188" i="3"/>
  <c r="E126" i="3"/>
  <c r="E212" i="3"/>
  <c r="E295" i="3"/>
  <c r="E47" i="3"/>
  <c r="E52" i="3"/>
  <c r="E154" i="3"/>
  <c r="E186" i="3"/>
  <c r="E222" i="3"/>
  <c r="E232" i="3"/>
  <c r="E245" i="3"/>
  <c r="E313" i="3"/>
  <c r="E208" i="3"/>
  <c r="E320" i="3"/>
  <c r="E72" i="3"/>
  <c r="E95" i="3"/>
  <c r="E176" i="3"/>
  <c r="E215" i="3"/>
  <c r="E218" i="3"/>
  <c r="E291" i="3"/>
  <c r="E308" i="3"/>
  <c r="E85" i="3"/>
  <c r="E279" i="3"/>
  <c r="E41" i="3"/>
  <c r="E45" i="3"/>
  <c r="E216" i="3"/>
  <c r="E86" i="3"/>
  <c r="E145" i="3"/>
  <c r="E181" i="3"/>
  <c r="E270" i="3"/>
  <c r="E286" i="3"/>
  <c r="E324" i="3"/>
  <c r="E341" i="3"/>
  <c r="E112" i="3"/>
  <c r="E284" i="3"/>
  <c r="E147" i="3"/>
  <c r="E63" i="3"/>
  <c r="E213" i="3"/>
  <c r="E276" i="3"/>
  <c r="E298" i="3"/>
  <c r="E345" i="3"/>
  <c r="E350" i="3"/>
  <c r="E156" i="3"/>
  <c r="E69" i="3"/>
  <c r="E76" i="3"/>
  <c r="E48" i="3"/>
  <c r="E98" i="3"/>
  <c r="E114" i="3"/>
  <c r="E165" i="3"/>
  <c r="E219" i="3"/>
  <c r="E307" i="3"/>
  <c r="E314" i="3"/>
  <c r="E321" i="3"/>
  <c r="E332" i="3"/>
  <c r="E113" i="3"/>
  <c r="E144" i="3"/>
  <c r="E18" i="3"/>
  <c r="E35" i="3"/>
  <c r="E73" i="3"/>
  <c r="E83" i="3"/>
  <c r="E158" i="3"/>
  <c r="E329" i="3"/>
  <c r="E160" i="3"/>
  <c r="E17" i="3"/>
  <c r="E25" i="3"/>
  <c r="E138" i="3"/>
  <c r="E184" i="3"/>
  <c r="E185" i="3"/>
  <c r="E189" i="3"/>
  <c r="E257" i="3"/>
  <c r="E259" i="3"/>
  <c r="E310" i="3"/>
  <c r="E312" i="3"/>
  <c r="E337" i="3"/>
  <c r="E351" i="3"/>
  <c r="E9" i="3"/>
  <c r="E79" i="3"/>
  <c r="E84" i="3"/>
  <c r="E99" i="3"/>
  <c r="E105" i="3"/>
  <c r="E143" i="3"/>
  <c r="E155" i="3"/>
  <c r="E179" i="3"/>
  <c r="E203" i="3"/>
  <c r="E223" i="3"/>
  <c r="E231" i="3"/>
  <c r="E239" i="3"/>
  <c r="E285" i="3"/>
  <c r="E331" i="3"/>
  <c r="E344" i="3"/>
  <c r="E347" i="3"/>
  <c r="E53" i="3"/>
  <c r="E323" i="3"/>
  <c r="E36" i="3"/>
  <c r="E107" i="3"/>
  <c r="E193" i="3"/>
  <c r="E325" i="3"/>
  <c r="E14" i="3"/>
  <c r="E66" i="3"/>
  <c r="E80" i="3"/>
  <c r="E157" i="3"/>
  <c r="E163" i="3"/>
  <c r="E166" i="3"/>
  <c r="E249" i="3"/>
  <c r="E335" i="3"/>
  <c r="E342" i="3"/>
  <c r="E96" i="3"/>
  <c r="E272" i="3"/>
  <c r="E57" i="3"/>
  <c r="E242" i="3"/>
  <c r="E27" i="3"/>
  <c r="E101" i="3"/>
  <c r="E102" i="3"/>
  <c r="E162" i="3"/>
  <c r="E150" i="3"/>
  <c r="E177" i="3"/>
  <c r="E244" i="3"/>
  <c r="E39" i="3"/>
  <c r="E12" i="3"/>
  <c r="E82" i="3"/>
  <c r="E87" i="3"/>
  <c r="E248" i="3"/>
  <c r="E254" i="3"/>
  <c r="E256" i="3"/>
  <c r="E263" i="3"/>
  <c r="E54" i="3"/>
  <c r="E255" i="3"/>
  <c r="E250" i="3"/>
  <c r="E200" i="3"/>
  <c r="E243" i="3"/>
  <c r="E253" i="3"/>
  <c r="E282" i="3"/>
  <c r="E301" i="3"/>
  <c r="E304" i="3"/>
  <c r="E103" i="3"/>
  <c r="E44" i="3"/>
  <c r="E111" i="3"/>
  <c r="E207" i="3"/>
  <c r="E78" i="3"/>
  <c r="E136" i="3"/>
  <c r="E55" i="3"/>
  <c r="E20" i="3"/>
  <c r="E109" i="3"/>
  <c r="E334" i="3"/>
  <c r="E58" i="3"/>
  <c r="E196" i="3"/>
  <c r="E49" i="3"/>
  <c r="E281" i="3"/>
  <c r="E247" i="3"/>
  <c r="E137" i="3"/>
  <c r="E283" i="3"/>
  <c r="E296" i="3"/>
  <c r="E24" i="3"/>
  <c r="E15" i="3"/>
  <c r="E234" i="3"/>
  <c r="E328" i="3"/>
  <c r="E236" i="3"/>
  <c r="E333" i="3"/>
  <c r="E187" i="3"/>
  <c r="E152" i="3"/>
  <c r="E214" i="3"/>
  <c r="E309" i="3"/>
  <c r="E316" i="3"/>
  <c r="E42" i="3"/>
  <c r="E43" i="3"/>
  <c r="E70" i="3"/>
  <c r="E90" i="3"/>
  <c r="E117" i="3"/>
  <c r="E119" i="3"/>
  <c r="E124" i="3"/>
  <c r="E127" i="3"/>
  <c r="E128" i="3"/>
  <c r="E131" i="3"/>
  <c r="E132" i="3"/>
  <c r="E142" i="3"/>
  <c r="E151" i="3"/>
  <c r="E153" i="3"/>
  <c r="E168" i="3"/>
  <c r="E170" i="3"/>
  <c r="E195" i="3"/>
  <c r="E221" i="3"/>
  <c r="E237" i="3"/>
  <c r="E240" i="3"/>
  <c r="E258" i="3"/>
  <c r="E265" i="3"/>
  <c r="E271" i="3"/>
  <c r="E273" i="3"/>
  <c r="E299" i="3"/>
  <c r="E302" i="3"/>
  <c r="E349" i="3"/>
  <c r="E97" i="3"/>
  <c r="E241" i="3"/>
  <c r="E230" i="3"/>
  <c r="E300" i="3"/>
  <c r="E65" i="3"/>
  <c r="E139" i="3"/>
  <c r="E327" i="3"/>
  <c r="E289" i="3"/>
  <c r="E21" i="3"/>
  <c r="E30" i="3"/>
  <c r="E206" i="3"/>
  <c r="E180" i="3"/>
  <c r="E81" i="3"/>
  <c r="E174" i="3"/>
  <c r="E305" i="3"/>
  <c r="E8" i="3"/>
  <c r="E319" i="3"/>
  <c r="E121" i="3"/>
  <c r="E202" i="3"/>
  <c r="E220" i="3"/>
  <c r="E92" i="3"/>
  <c r="E209" i="3"/>
  <c r="E338" i="3"/>
  <c r="E77" i="3"/>
  <c r="E140" i="3"/>
  <c r="E169" i="3"/>
  <c r="E175" i="3"/>
  <c r="E205" i="3"/>
  <c r="E161" i="3"/>
  <c r="E134" i="3"/>
  <c r="E104" i="3"/>
  <c r="E135" i="3"/>
  <c r="E278" i="3"/>
  <c r="E32" i="3"/>
  <c r="E19" i="3"/>
  <c r="E252" i="3"/>
  <c r="E106" i="3"/>
  <c r="E217" i="3"/>
  <c r="E229" i="3"/>
  <c r="E297" i="3"/>
  <c r="E352" i="3"/>
  <c r="E50" i="3"/>
  <c r="E22" i="3"/>
  <c r="E51" i="3"/>
  <c r="E91" i="3"/>
  <c r="E260" i="3"/>
  <c r="E267" i="3"/>
  <c r="E56" i="3"/>
  <c r="E269" i="3"/>
  <c r="E336" i="3"/>
  <c r="E60" i="3"/>
  <c r="E190" i="3"/>
  <c r="E233" i="3"/>
  <c r="E290" i="3"/>
  <c r="E61" i="3"/>
  <c r="E194" i="3"/>
  <c r="E293" i="3"/>
  <c r="E303" i="3"/>
  <c r="E191" i="3"/>
  <c r="E7" i="10" a="1"/>
  <c r="O2" i="3" a="1"/>
  <c r="C18" i="9" l="1"/>
  <c r="E7" i="10"/>
  <c r="O2" i="3"/>
  <c r="C44" i="9"/>
  <c r="C45" i="9" s="1"/>
  <c r="E4" i="8"/>
  <c r="C2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<sst xmlns="http://schemas.openxmlformats.org/spreadsheetml/2006/main" count="2622" uniqueCount="921">
  <si>
    <t>Hoja Será Escondida</t>
  </si>
  <si>
    <t>Datos de Cámaras y Dispositivos</t>
  </si>
  <si>
    <t>Instrucciones para Formulario de Registro de Productores de Datos</t>
  </si>
  <si>
    <t>id</t>
  </si>
  <si>
    <t>comuna</t>
  </si>
  <si>
    <t>cod_com</t>
  </si>
  <si>
    <t>province_id</t>
  </si>
  <si>
    <t>provincia</t>
  </si>
  <si>
    <t>region_id</t>
  </si>
  <si>
    <t>region</t>
  </si>
  <si>
    <t>region_corto</t>
  </si>
  <si>
    <t>abr</t>
  </si>
  <si>
    <t>iso_code</t>
  </si>
  <si>
    <t>Integra</t>
  </si>
  <si>
    <t>Autentica</t>
  </si>
  <si>
    <t>TipoCam</t>
  </si>
  <si>
    <t>Desc</t>
  </si>
  <si>
    <t>key</t>
  </si>
  <si>
    <t>Estado Operacional</t>
  </si>
  <si>
    <t>05602</t>
  </si>
  <si>
    <t>Algarrobo</t>
  </si>
  <si>
    <t>San Antonio</t>
  </si>
  <si>
    <t>Región de Valparaíso</t>
  </si>
  <si>
    <t>Valparaíso</t>
  </si>
  <si>
    <t>VALPO</t>
  </si>
  <si>
    <t>CL-VS</t>
  </si>
  <si>
    <t>Genetec-Security Center</t>
  </si>
  <si>
    <t>OAuth2</t>
  </si>
  <si>
    <t>Contexto Fija</t>
  </si>
  <si>
    <t>Cámara que está viendo un punto fijo.</t>
  </si>
  <si>
    <t>Operativa</t>
  </si>
  <si>
    <t>13502</t>
  </si>
  <si>
    <t>Alhué</t>
  </si>
  <si>
    <t>Melipilla</t>
  </si>
  <si>
    <t>Región Metropolitana de Santiago</t>
  </si>
  <si>
    <t>Metropolitana de Santiago</t>
  </si>
  <si>
    <t>RM</t>
  </si>
  <si>
    <t>CL-RM</t>
  </si>
  <si>
    <t>Hikvision-Hikcentral</t>
  </si>
  <si>
    <t>API Key</t>
  </si>
  <si>
    <t>Contexto PTZ</t>
  </si>
  <si>
    <t>Cámara que está viendo un punto fijo, con capacidad de girar y apuntar un punto distinto.</t>
  </si>
  <si>
    <t>En Mantención</t>
  </si>
  <si>
    <t>Datos de la Organización</t>
  </si>
  <si>
    <t>08314</t>
  </si>
  <si>
    <t>Alto Biobío</t>
  </si>
  <si>
    <t>Biobío</t>
  </si>
  <si>
    <t>Región del Biobío</t>
  </si>
  <si>
    <t>BBIO</t>
  </si>
  <si>
    <t>CL-BI</t>
  </si>
  <si>
    <t>Neural Labs-Neural Center</t>
  </si>
  <si>
    <t>-</t>
  </si>
  <si>
    <t>LPR</t>
  </si>
  <si>
    <t>Optimizada para la lectura de Patentes.</t>
  </si>
  <si>
    <t>Fuera de Servicio</t>
  </si>
  <si>
    <t>03302</t>
  </si>
  <si>
    <t>Alto del Carmen</t>
  </si>
  <si>
    <t>Huasco</t>
  </si>
  <si>
    <t>Región de Atacama</t>
  </si>
  <si>
    <t>Atacama</t>
  </si>
  <si>
    <t>ATCMA</t>
  </si>
  <si>
    <t>CL-AT</t>
  </si>
  <si>
    <t>SITIA-Protocolo Genérico</t>
  </si>
  <si>
    <t>01107</t>
  </si>
  <si>
    <t>Alto Hospicio</t>
  </si>
  <si>
    <t>Iquique</t>
  </si>
  <si>
    <t>Región de Tarapacá</t>
  </si>
  <si>
    <t>Tarapacá</t>
  </si>
  <si>
    <t>TPCA</t>
  </si>
  <si>
    <t>CL-TA</t>
  </si>
  <si>
    <t>Datos de Gestor de Videos</t>
  </si>
  <si>
    <t>10202</t>
  </si>
  <si>
    <t>Ancud</t>
  </si>
  <si>
    <t>Chiloé</t>
  </si>
  <si>
    <t>Región de Los Lagos</t>
  </si>
  <si>
    <t>Los Lagos</t>
  </si>
  <si>
    <t>LAGOS</t>
  </si>
  <si>
    <t>CL-LL</t>
  </si>
  <si>
    <t>04103</t>
  </si>
  <si>
    <t>Andacollo</t>
  </si>
  <si>
    <t>Elqui</t>
  </si>
  <si>
    <t>Región de Coquimbo</t>
  </si>
  <si>
    <t>Coquimbo</t>
  </si>
  <si>
    <t>COQ</t>
  </si>
  <si>
    <t>CL-CO</t>
  </si>
  <si>
    <t>09201</t>
  </si>
  <si>
    <t>Angol</t>
  </si>
  <si>
    <t>Malleco</t>
  </si>
  <si>
    <t>Región de La Araucanía</t>
  </si>
  <si>
    <t>La Araucanía</t>
  </si>
  <si>
    <t>ARAUC</t>
  </si>
  <si>
    <t>CL-AR</t>
  </si>
  <si>
    <t>Especificaciones Técnicas</t>
  </si>
  <si>
    <t>12202</t>
  </si>
  <si>
    <t>Antártica</t>
  </si>
  <si>
    <t>Antártica Chilena</t>
  </si>
  <si>
    <t>Región de Magallanes y de la Antártica Chilena</t>
  </si>
  <si>
    <t>Magallanes y de la Antártica Chilena</t>
  </si>
  <si>
    <t>MAG</t>
  </si>
  <si>
    <t>CL-MA</t>
  </si>
  <si>
    <t>02101</t>
  </si>
  <si>
    <t>Antofagasta</t>
  </si>
  <si>
    <t>Región de Antofagasta</t>
  </si>
  <si>
    <t>ANTOF</t>
  </si>
  <si>
    <t>CL-AN</t>
  </si>
  <si>
    <t>08302</t>
  </si>
  <si>
    <t>Antuco</t>
  </si>
  <si>
    <t>08202</t>
  </si>
  <si>
    <t>Arauco</t>
  </si>
  <si>
    <t>15101</t>
  </si>
  <si>
    <t>Arica</t>
  </si>
  <si>
    <t>Región de Arica y Parinacota</t>
  </si>
  <si>
    <t>Arica y Parinacota</t>
  </si>
  <si>
    <t>AyP</t>
  </si>
  <si>
    <t>CL-AP</t>
  </si>
  <si>
    <t>11201</t>
  </si>
  <si>
    <t>Aysén</t>
  </si>
  <si>
    <t>13402</t>
  </si>
  <si>
    <t>Buin</t>
  </si>
  <si>
    <t>Maipo</t>
  </si>
  <si>
    <t>16102</t>
  </si>
  <si>
    <t>Bulnes</t>
  </si>
  <si>
    <t>Diguillín</t>
  </si>
  <si>
    <t>Región de Ñuble</t>
  </si>
  <si>
    <t>Ñuble</t>
  </si>
  <si>
    <t>NUBLE</t>
  </si>
  <si>
    <t>CL-NB</t>
  </si>
  <si>
    <t>05402</t>
  </si>
  <si>
    <t>Cabildo</t>
  </si>
  <si>
    <t>Petorca</t>
  </si>
  <si>
    <t>12201</t>
  </si>
  <si>
    <t>Cabo de Hornos</t>
  </si>
  <si>
    <t>08303</t>
  </si>
  <si>
    <t>Cabrero</t>
  </si>
  <si>
    <t>02201</t>
  </si>
  <si>
    <t>Calama</t>
  </si>
  <si>
    <t>El Loa</t>
  </si>
  <si>
    <t>10102</t>
  </si>
  <si>
    <t>Calbuco</t>
  </si>
  <si>
    <t>Llanquihue</t>
  </si>
  <si>
    <t>03102</t>
  </si>
  <si>
    <t>Caldera</t>
  </si>
  <si>
    <t>Copiapó</t>
  </si>
  <si>
    <t>05502</t>
  </si>
  <si>
    <t>Calera</t>
  </si>
  <si>
    <t>Quillota</t>
  </si>
  <si>
    <t>13403</t>
  </si>
  <si>
    <t>Calera de Tango</t>
  </si>
  <si>
    <t>05302</t>
  </si>
  <si>
    <t>Calle Larga</t>
  </si>
  <si>
    <t>Los Andes</t>
  </si>
  <si>
    <t>15102</t>
  </si>
  <si>
    <t>Camarones</t>
  </si>
  <si>
    <t>01402</t>
  </si>
  <si>
    <t>Camiña</t>
  </si>
  <si>
    <t>Tamarugal</t>
  </si>
  <si>
    <t>04202</t>
  </si>
  <si>
    <t>Canela</t>
  </si>
  <si>
    <t>Choapa</t>
  </si>
  <si>
    <t>08203</t>
  </si>
  <si>
    <t>Cañete</t>
  </si>
  <si>
    <t>09102</t>
  </si>
  <si>
    <t>Carahue</t>
  </si>
  <si>
    <t>Cautín</t>
  </si>
  <si>
    <t>05603</t>
  </si>
  <si>
    <t>Cartagena</t>
  </si>
  <si>
    <t>05102</t>
  </si>
  <si>
    <t>Casablanca</t>
  </si>
  <si>
    <t>10201</t>
  </si>
  <si>
    <t>Castro</t>
  </si>
  <si>
    <t>05702</t>
  </si>
  <si>
    <t>Catemu</t>
  </si>
  <si>
    <t>San Felipe de Aconcagua</t>
  </si>
  <si>
    <t>07201</t>
  </si>
  <si>
    <t>Cauquenes</t>
  </si>
  <si>
    <t>Región del Maule</t>
  </si>
  <si>
    <t>Maule</t>
  </si>
  <si>
    <t>MAULE</t>
  </si>
  <si>
    <t>CL-ML</t>
  </si>
  <si>
    <t>13102</t>
  </si>
  <si>
    <t>Cerrillos</t>
  </si>
  <si>
    <t>Santiago</t>
  </si>
  <si>
    <t>13103</t>
  </si>
  <si>
    <t>Cerro Navia</t>
  </si>
  <si>
    <t>10401</t>
  </si>
  <si>
    <t>Chaitén</t>
  </si>
  <si>
    <t>Palena</t>
  </si>
  <si>
    <t>07202</t>
  </si>
  <si>
    <t>Chanco</t>
  </si>
  <si>
    <t>03201</t>
  </si>
  <si>
    <t>Chañaral</t>
  </si>
  <si>
    <t>06302</t>
  </si>
  <si>
    <t>Chépica</t>
  </si>
  <si>
    <t>Colchagua</t>
  </si>
  <si>
    <t>Región del Libertador General Bernardo O'Higgins</t>
  </si>
  <si>
    <t>Libertador General Bernardo O'Higgins</t>
  </si>
  <si>
    <t>LGBO</t>
  </si>
  <si>
    <t>CL-LI</t>
  </si>
  <si>
    <t>08103</t>
  </si>
  <si>
    <t>Chiguayante</t>
  </si>
  <si>
    <t>Concepción</t>
  </si>
  <si>
    <t>11401</t>
  </si>
  <si>
    <t>Chile Chico</t>
  </si>
  <si>
    <t>General Carrera</t>
  </si>
  <si>
    <t>16101</t>
  </si>
  <si>
    <t>Chillán</t>
  </si>
  <si>
    <t>16103</t>
  </si>
  <si>
    <t>Chillán Viejo</t>
  </si>
  <si>
    <t>06303</t>
  </si>
  <si>
    <t>Chimbarongo</t>
  </si>
  <si>
    <t>09121</t>
  </si>
  <si>
    <t>Cholchol</t>
  </si>
  <si>
    <t>10203</t>
  </si>
  <si>
    <t>Chonchi</t>
  </si>
  <si>
    <t>11202</t>
  </si>
  <si>
    <t>Cisnes</t>
  </si>
  <si>
    <t>16202</t>
  </si>
  <si>
    <t>Cobquecura</t>
  </si>
  <si>
    <t>Itata</t>
  </si>
  <si>
    <t>10103</t>
  </si>
  <si>
    <t>Cochamó</t>
  </si>
  <si>
    <t>11301</t>
  </si>
  <si>
    <t>Cochrane</t>
  </si>
  <si>
    <t>Capitán Prat</t>
  </si>
  <si>
    <t>06102</t>
  </si>
  <si>
    <t>Codegua</t>
  </si>
  <si>
    <t>Cachapoal</t>
  </si>
  <si>
    <t>16203</t>
  </si>
  <si>
    <t>Coelemu</t>
  </si>
  <si>
    <t>16302</t>
  </si>
  <si>
    <t>Coihueco</t>
  </si>
  <si>
    <t>Punilla</t>
  </si>
  <si>
    <t>06103</t>
  </si>
  <si>
    <t>Coinco</t>
  </si>
  <si>
    <t>07402</t>
  </si>
  <si>
    <t>Colbún</t>
  </si>
  <si>
    <t>Linares</t>
  </si>
  <si>
    <t>01403</t>
  </si>
  <si>
    <t>Colchane</t>
  </si>
  <si>
    <t>13301</t>
  </si>
  <si>
    <t>Colina</t>
  </si>
  <si>
    <t>Chacabuco</t>
  </si>
  <si>
    <t>09202</t>
  </si>
  <si>
    <t>Collipulli</t>
  </si>
  <si>
    <t>06104</t>
  </si>
  <si>
    <t>Coltauco</t>
  </si>
  <si>
    <t>04302</t>
  </si>
  <si>
    <t>Combarbalá</t>
  </si>
  <si>
    <t>Limarí</t>
  </si>
  <si>
    <t>08101</t>
  </si>
  <si>
    <t>13104</t>
  </si>
  <si>
    <t>Conchalí</t>
  </si>
  <si>
    <t>05103</t>
  </si>
  <si>
    <t>Concón</t>
  </si>
  <si>
    <t>07102</t>
  </si>
  <si>
    <t>Constitución</t>
  </si>
  <si>
    <t>Talca</t>
  </si>
  <si>
    <t>08204</t>
  </si>
  <si>
    <t>Contulmo</t>
  </si>
  <si>
    <t>03101</t>
  </si>
  <si>
    <t>04102</t>
  </si>
  <si>
    <t>08102</t>
  </si>
  <si>
    <t>Coronel</t>
  </si>
  <si>
    <t>14102</t>
  </si>
  <si>
    <t>Corral</t>
  </si>
  <si>
    <t>Valdivia</t>
  </si>
  <si>
    <t>Región de Los Ríos</t>
  </si>
  <si>
    <t>Los Ríos</t>
  </si>
  <si>
    <t>RIOS</t>
  </si>
  <si>
    <t>CL-LR</t>
  </si>
  <si>
    <t>11101</t>
  </si>
  <si>
    <t>Coyhaique</t>
  </si>
  <si>
    <t>Región Aysén del General Carlos Ibáñez del Campo</t>
  </si>
  <si>
    <t>Aysén del General Carlos Ibáñez del Campo</t>
  </si>
  <si>
    <t>AYSEN</t>
  </si>
  <si>
    <t>CL-AI</t>
  </si>
  <si>
    <t>09103</t>
  </si>
  <si>
    <t>Cunco</t>
  </si>
  <si>
    <t>09203</t>
  </si>
  <si>
    <t>Curacautín</t>
  </si>
  <si>
    <t>13503</t>
  </si>
  <si>
    <t>Curacaví</t>
  </si>
  <si>
    <t>10204</t>
  </si>
  <si>
    <t>Curaco de Vélez</t>
  </si>
  <si>
    <t>08205</t>
  </si>
  <si>
    <t>Curanilahue</t>
  </si>
  <si>
    <t>09104</t>
  </si>
  <si>
    <t>Curarrehue</t>
  </si>
  <si>
    <t>07103</t>
  </si>
  <si>
    <t>Curepto</t>
  </si>
  <si>
    <t>07301</t>
  </si>
  <si>
    <t>Curicó</t>
  </si>
  <si>
    <t>10205</t>
  </si>
  <si>
    <t>Dalcahue</t>
  </si>
  <si>
    <t>03202</t>
  </si>
  <si>
    <t>Diego de Almagro</t>
  </si>
  <si>
    <t>06105</t>
  </si>
  <si>
    <t>Doñihue</t>
  </si>
  <si>
    <t>13105</t>
  </si>
  <si>
    <t>El Bosque</t>
  </si>
  <si>
    <t>16104</t>
  </si>
  <si>
    <t>El Carmen</t>
  </si>
  <si>
    <t>13602</t>
  </si>
  <si>
    <t>El Monte</t>
  </si>
  <si>
    <t>Talagante</t>
  </si>
  <si>
    <t>05604</t>
  </si>
  <si>
    <t>El Quisco</t>
  </si>
  <si>
    <t>05605</t>
  </si>
  <si>
    <t>El Tabo</t>
  </si>
  <si>
    <t>07104</t>
  </si>
  <si>
    <t>Empedrado</t>
  </si>
  <si>
    <t>09204</t>
  </si>
  <si>
    <t>Ercilla</t>
  </si>
  <si>
    <t>13106</t>
  </si>
  <si>
    <t>Estación Central</t>
  </si>
  <si>
    <t>08104</t>
  </si>
  <si>
    <t>Florida</t>
  </si>
  <si>
    <t>09105</t>
  </si>
  <si>
    <t>Freire</t>
  </si>
  <si>
    <t>03303</t>
  </si>
  <si>
    <t>Freirina</t>
  </si>
  <si>
    <t>10104</t>
  </si>
  <si>
    <t>Fresia</t>
  </si>
  <si>
    <t>10105</t>
  </si>
  <si>
    <t>Frutillar</t>
  </si>
  <si>
    <t>10402</t>
  </si>
  <si>
    <t>Futaleufú</t>
  </si>
  <si>
    <t>14202</t>
  </si>
  <si>
    <t>Futrono</t>
  </si>
  <si>
    <t>Ranco</t>
  </si>
  <si>
    <t>09106</t>
  </si>
  <si>
    <t>Galvarino</t>
  </si>
  <si>
    <t>15202</t>
  </si>
  <si>
    <t>General Lagos</t>
  </si>
  <si>
    <t>Parinacota</t>
  </si>
  <si>
    <t>09107</t>
  </si>
  <si>
    <t>Gorbea</t>
  </si>
  <si>
    <t>06106</t>
  </si>
  <si>
    <t>Graneros</t>
  </si>
  <si>
    <t>11203</t>
  </si>
  <si>
    <t>Guaitecas</t>
  </si>
  <si>
    <t>05503</t>
  </si>
  <si>
    <t>Hijuelas</t>
  </si>
  <si>
    <t>10403</t>
  </si>
  <si>
    <t>Hualaihué</t>
  </si>
  <si>
    <t>07302</t>
  </si>
  <si>
    <t>Hualañé</t>
  </si>
  <si>
    <t>08112</t>
  </si>
  <si>
    <t>Hualpén</t>
  </si>
  <si>
    <t>08105</t>
  </si>
  <si>
    <t>Hualqui</t>
  </si>
  <si>
    <t>01404</t>
  </si>
  <si>
    <t>Huara</t>
  </si>
  <si>
    <t>03304</t>
  </si>
  <si>
    <t>13107</t>
  </si>
  <si>
    <t>Huechuraba</t>
  </si>
  <si>
    <t>04201</t>
  </si>
  <si>
    <t>Illapel</t>
  </si>
  <si>
    <t>13108</t>
  </si>
  <si>
    <t>Independencia</t>
  </si>
  <si>
    <t>01101</t>
  </si>
  <si>
    <t>13603</t>
  </si>
  <si>
    <t>Isla de Maipo</t>
  </si>
  <si>
    <t>05201</t>
  </si>
  <si>
    <t>Isla de Pascua</t>
  </si>
  <si>
    <t>05104</t>
  </si>
  <si>
    <t>Juan Fernández</t>
  </si>
  <si>
    <t>13109</t>
  </si>
  <si>
    <t>La Cisterna</t>
  </si>
  <si>
    <t>05504</t>
  </si>
  <si>
    <t>La Cruz</t>
  </si>
  <si>
    <t>06202</t>
  </si>
  <si>
    <t>La Estrella</t>
  </si>
  <si>
    <t>Cardenal Caro</t>
  </si>
  <si>
    <t>13110</t>
  </si>
  <si>
    <t>La Florida</t>
  </si>
  <si>
    <t>13111</t>
  </si>
  <si>
    <t>La Granja</t>
  </si>
  <si>
    <t>04104</t>
  </si>
  <si>
    <t>La Higuera</t>
  </si>
  <si>
    <t>05401</t>
  </si>
  <si>
    <t>La Ligua</t>
  </si>
  <si>
    <t>13112</t>
  </si>
  <si>
    <t>La Pintana</t>
  </si>
  <si>
    <t>13113</t>
  </si>
  <si>
    <t>La Reina</t>
  </si>
  <si>
    <t>04101</t>
  </si>
  <si>
    <t>La Serena</t>
  </si>
  <si>
    <t>14201</t>
  </si>
  <si>
    <t>La Unión</t>
  </si>
  <si>
    <t>14203</t>
  </si>
  <si>
    <t>Lago Ranco</t>
  </si>
  <si>
    <t>11102</t>
  </si>
  <si>
    <t>Lago Verde</t>
  </si>
  <si>
    <t>12102</t>
  </si>
  <si>
    <t>Laguna Blanca</t>
  </si>
  <si>
    <t>Magallanes</t>
  </si>
  <si>
    <t>08304</t>
  </si>
  <si>
    <t>Laja</t>
  </si>
  <si>
    <t>13302</t>
  </si>
  <si>
    <t>Lampa</t>
  </si>
  <si>
    <t>14103</t>
  </si>
  <si>
    <t>Lanco</t>
  </si>
  <si>
    <t>06107</t>
  </si>
  <si>
    <t>Las Cabras</t>
  </si>
  <si>
    <t>13114</t>
  </si>
  <si>
    <t>Las Condes</t>
  </si>
  <si>
    <t>09108</t>
  </si>
  <si>
    <t>Lautaro</t>
  </si>
  <si>
    <t>08201</t>
  </si>
  <si>
    <t>Lebu</t>
  </si>
  <si>
    <t>07303</t>
  </si>
  <si>
    <t>Licantén</t>
  </si>
  <si>
    <t>05802</t>
  </si>
  <si>
    <t>Limache</t>
  </si>
  <si>
    <t>Marga Marga</t>
  </si>
  <si>
    <t>07401</t>
  </si>
  <si>
    <t>06203</t>
  </si>
  <si>
    <t>Litueche</t>
  </si>
  <si>
    <t>05703</t>
  </si>
  <si>
    <t>Llaillay</t>
  </si>
  <si>
    <t>10107</t>
  </si>
  <si>
    <t>13115</t>
  </si>
  <si>
    <t>Lo Barnechea</t>
  </si>
  <si>
    <t>13116</t>
  </si>
  <si>
    <t>Lo Espejo</t>
  </si>
  <si>
    <t>13117</t>
  </si>
  <si>
    <t>Lo Prado</t>
  </si>
  <si>
    <t>06304</t>
  </si>
  <si>
    <t>Lolol</t>
  </si>
  <si>
    <t>09109</t>
  </si>
  <si>
    <t>Loncoche</t>
  </si>
  <si>
    <t>07403</t>
  </si>
  <si>
    <t>Longaví</t>
  </si>
  <si>
    <t>09205</t>
  </si>
  <si>
    <t>Lonquimay</t>
  </si>
  <si>
    <t>08206</t>
  </si>
  <si>
    <t>Los Alamos</t>
  </si>
  <si>
    <t>05301</t>
  </si>
  <si>
    <t>08301</t>
  </si>
  <si>
    <t>Los Angeles</t>
  </si>
  <si>
    <t>14104</t>
  </si>
  <si>
    <t>10106</t>
  </si>
  <si>
    <t>Los Muermos</t>
  </si>
  <si>
    <t>09206</t>
  </si>
  <si>
    <t>Los Sauces</t>
  </si>
  <si>
    <t>04203</t>
  </si>
  <si>
    <t>Los Vilos</t>
  </si>
  <si>
    <t>08106</t>
  </si>
  <si>
    <t>Lota</t>
  </si>
  <si>
    <t>09207</t>
  </si>
  <si>
    <t>Lumaco</t>
  </si>
  <si>
    <t>06108</t>
  </si>
  <si>
    <t>Machalí</t>
  </si>
  <si>
    <t>13118</t>
  </si>
  <si>
    <t>Macul</t>
  </si>
  <si>
    <t>14105</t>
  </si>
  <si>
    <t>Máfil</t>
  </si>
  <si>
    <t>13119</t>
  </si>
  <si>
    <t>Maipú</t>
  </si>
  <si>
    <t>06109</t>
  </si>
  <si>
    <t>Malloa</t>
  </si>
  <si>
    <t>06204</t>
  </si>
  <si>
    <t>Marchihue</t>
  </si>
  <si>
    <t>02302</t>
  </si>
  <si>
    <t>María Elena</t>
  </si>
  <si>
    <t>Tocopilla</t>
  </si>
  <si>
    <t>13504</t>
  </si>
  <si>
    <t>María Pinto</t>
  </si>
  <si>
    <t>14106</t>
  </si>
  <si>
    <t>Mariquina</t>
  </si>
  <si>
    <t>07105</t>
  </si>
  <si>
    <t>10108</t>
  </si>
  <si>
    <t>Maullín</t>
  </si>
  <si>
    <t>02102</t>
  </si>
  <si>
    <t>Mejillones</t>
  </si>
  <si>
    <t>09110</t>
  </si>
  <si>
    <t>Melipeuco</t>
  </si>
  <si>
    <t>13501</t>
  </si>
  <si>
    <t>07304</t>
  </si>
  <si>
    <t>Molina</t>
  </si>
  <si>
    <t>04303</t>
  </si>
  <si>
    <t>Monte Patria</t>
  </si>
  <si>
    <t>06110</t>
  </si>
  <si>
    <t>Mostazal</t>
  </si>
  <si>
    <t>08305</t>
  </si>
  <si>
    <t>Mulchén</t>
  </si>
  <si>
    <t>08306</t>
  </si>
  <si>
    <t>Nacimiento</t>
  </si>
  <si>
    <t>06305</t>
  </si>
  <si>
    <t>Nancagua</t>
  </si>
  <si>
    <t>12401</t>
  </si>
  <si>
    <t>Natales</t>
  </si>
  <si>
    <t>Última Esperanza</t>
  </si>
  <si>
    <t>06205</t>
  </si>
  <si>
    <t>Navidad</t>
  </si>
  <si>
    <t>08307</t>
  </si>
  <si>
    <t>Negrete</t>
  </si>
  <si>
    <t>16204</t>
  </si>
  <si>
    <t>Ninhue</t>
  </si>
  <si>
    <t>99999</t>
  </si>
  <si>
    <t>No determinado</t>
  </si>
  <si>
    <t>N/D</t>
  </si>
  <si>
    <t>CL-ND</t>
  </si>
  <si>
    <t>05506</t>
  </si>
  <si>
    <t>Nogales</t>
  </si>
  <si>
    <t>09111</t>
  </si>
  <si>
    <t>Nueva Imperial</t>
  </si>
  <si>
    <t>16303</t>
  </si>
  <si>
    <t>Ñiquén</t>
  </si>
  <si>
    <t>13120</t>
  </si>
  <si>
    <t>Ñuñoa</t>
  </si>
  <si>
    <t>11302</t>
  </si>
  <si>
    <t>O'Higgins</t>
  </si>
  <si>
    <t>06111</t>
  </si>
  <si>
    <t>Olivar</t>
  </si>
  <si>
    <t>02202</t>
  </si>
  <si>
    <t>Ollagüe</t>
  </si>
  <si>
    <t>05803</t>
  </si>
  <si>
    <t>Olmué</t>
  </si>
  <si>
    <t>10301</t>
  </si>
  <si>
    <t>Osorno</t>
  </si>
  <si>
    <t>04301</t>
  </si>
  <si>
    <t>Ovalle</t>
  </si>
  <si>
    <t>13604</t>
  </si>
  <si>
    <t>Padre Hurtado</t>
  </si>
  <si>
    <t>09112</t>
  </si>
  <si>
    <t>Padre Las Casas</t>
  </si>
  <si>
    <t>04105</t>
  </si>
  <si>
    <t>Paiguano</t>
  </si>
  <si>
    <t>14107</t>
  </si>
  <si>
    <t>Paillaco</t>
  </si>
  <si>
    <t>13404</t>
  </si>
  <si>
    <t>Paine</t>
  </si>
  <si>
    <t>10404</t>
  </si>
  <si>
    <t>06306</t>
  </si>
  <si>
    <t>Palmilla</t>
  </si>
  <si>
    <t>14108</t>
  </si>
  <si>
    <t>Panguipulli</t>
  </si>
  <si>
    <t>05704</t>
  </si>
  <si>
    <t>Panquehue</t>
  </si>
  <si>
    <t>05403</t>
  </si>
  <si>
    <t>Papudo</t>
  </si>
  <si>
    <t>06206</t>
  </si>
  <si>
    <t>Paredones</t>
  </si>
  <si>
    <t>07404</t>
  </si>
  <si>
    <t>Parral</t>
  </si>
  <si>
    <t>13121</t>
  </si>
  <si>
    <t>Pedro Aguirre Cerda</t>
  </si>
  <si>
    <t>07106</t>
  </si>
  <si>
    <t>Pelarco</t>
  </si>
  <si>
    <t>07203</t>
  </si>
  <si>
    <t>Pelluhue</t>
  </si>
  <si>
    <t>16105</t>
  </si>
  <si>
    <t>Pemuco</t>
  </si>
  <si>
    <t>07107</t>
  </si>
  <si>
    <t>Pencahue</t>
  </si>
  <si>
    <t>08107</t>
  </si>
  <si>
    <t>Penco</t>
  </si>
  <si>
    <t>13605</t>
  </si>
  <si>
    <t>Peñaflor</t>
  </si>
  <si>
    <t>13122</t>
  </si>
  <si>
    <t>Peñalolén</t>
  </si>
  <si>
    <t>06307</t>
  </si>
  <si>
    <t>Peralillo</t>
  </si>
  <si>
    <t>09113</t>
  </si>
  <si>
    <t>Perquenco</t>
  </si>
  <si>
    <t>05404</t>
  </si>
  <si>
    <t>06112</t>
  </si>
  <si>
    <t>Peumo</t>
  </si>
  <si>
    <t>01405</t>
  </si>
  <si>
    <t>Pica</t>
  </si>
  <si>
    <t>06113</t>
  </si>
  <si>
    <t>Pichidegua</t>
  </si>
  <si>
    <t>06201</t>
  </si>
  <si>
    <t>Pichilemu</t>
  </si>
  <si>
    <t>16106</t>
  </si>
  <si>
    <t>Pinto</t>
  </si>
  <si>
    <t>13202</t>
  </si>
  <si>
    <t>Pirque</t>
  </si>
  <si>
    <t>Cordillera</t>
  </si>
  <si>
    <t>09114</t>
  </si>
  <si>
    <t>Pitrufquén</t>
  </si>
  <si>
    <t>06308</t>
  </si>
  <si>
    <t>Placilla</t>
  </si>
  <si>
    <t>16205</t>
  </si>
  <si>
    <t>Portezuelo</t>
  </si>
  <si>
    <t>12301</t>
  </si>
  <si>
    <t>Porvenir</t>
  </si>
  <si>
    <t>Tierra del Fuego</t>
  </si>
  <si>
    <t>01401</t>
  </si>
  <si>
    <t>Pozo Almonte</t>
  </si>
  <si>
    <t>12302</t>
  </si>
  <si>
    <t>Primavera</t>
  </si>
  <si>
    <t>13123</t>
  </si>
  <si>
    <t>Providencia</t>
  </si>
  <si>
    <t>05105</t>
  </si>
  <si>
    <t>Puchuncaví</t>
  </si>
  <si>
    <t>09115</t>
  </si>
  <si>
    <t>Pucón</t>
  </si>
  <si>
    <t>13124</t>
  </si>
  <si>
    <t>Pudahuel</t>
  </si>
  <si>
    <t>13201</t>
  </si>
  <si>
    <t>Puente Alto</t>
  </si>
  <si>
    <t>10101</t>
  </si>
  <si>
    <t>Puerto Montt</t>
  </si>
  <si>
    <t>10302</t>
  </si>
  <si>
    <t>Puerto Octay</t>
  </si>
  <si>
    <t>10109</t>
  </si>
  <si>
    <t>Puerto Varas</t>
  </si>
  <si>
    <t>06309</t>
  </si>
  <si>
    <t>Pumanque</t>
  </si>
  <si>
    <t>04304</t>
  </si>
  <si>
    <t>Punitaqui</t>
  </si>
  <si>
    <t>12101</t>
  </si>
  <si>
    <t>Punta Arenas</t>
  </si>
  <si>
    <t>10206</t>
  </si>
  <si>
    <t>Puqueldón</t>
  </si>
  <si>
    <t>09208</t>
  </si>
  <si>
    <t>Purén</t>
  </si>
  <si>
    <t>10303</t>
  </si>
  <si>
    <t>Purranque</t>
  </si>
  <si>
    <t>05705</t>
  </si>
  <si>
    <t>Putaendo</t>
  </si>
  <si>
    <t>15201</t>
  </si>
  <si>
    <t>Putre</t>
  </si>
  <si>
    <t>10304</t>
  </si>
  <si>
    <t>Puyehue</t>
  </si>
  <si>
    <t>10207</t>
  </si>
  <si>
    <t>Queilén</t>
  </si>
  <si>
    <t>10208</t>
  </si>
  <si>
    <t>Quellón</t>
  </si>
  <si>
    <t>10209</t>
  </si>
  <si>
    <t>Quemchi</t>
  </si>
  <si>
    <t>08308</t>
  </si>
  <si>
    <t>Quilaco</t>
  </si>
  <si>
    <t>13125</t>
  </si>
  <si>
    <t>Quilicura</t>
  </si>
  <si>
    <t>08309</t>
  </si>
  <si>
    <t>Quilleco</t>
  </si>
  <si>
    <t>16107</t>
  </si>
  <si>
    <t>Quillón</t>
  </si>
  <si>
    <t>05501</t>
  </si>
  <si>
    <t>05801</t>
  </si>
  <si>
    <t>Quilpué</t>
  </si>
  <si>
    <t>10210</t>
  </si>
  <si>
    <t>Quinchao</t>
  </si>
  <si>
    <t>06114</t>
  </si>
  <si>
    <t>Quinta de Tilcoco</t>
  </si>
  <si>
    <t>13126</t>
  </si>
  <si>
    <t>Quinta Normal</t>
  </si>
  <si>
    <t>05107</t>
  </si>
  <si>
    <t>Quintero</t>
  </si>
  <si>
    <t>16201</t>
  </si>
  <si>
    <t>Quirihue</t>
  </si>
  <si>
    <t>06101</t>
  </si>
  <si>
    <t>Rancagua</t>
  </si>
  <si>
    <t>16206</t>
  </si>
  <si>
    <t>Ranquil</t>
  </si>
  <si>
    <t>07305</t>
  </si>
  <si>
    <t>Rauco</t>
  </si>
  <si>
    <t>13127</t>
  </si>
  <si>
    <t>Recoleta</t>
  </si>
  <si>
    <t>09209</t>
  </si>
  <si>
    <t>Renaico</t>
  </si>
  <si>
    <t>13128</t>
  </si>
  <si>
    <t>Renca</t>
  </si>
  <si>
    <t>06115</t>
  </si>
  <si>
    <t>Rengo</t>
  </si>
  <si>
    <t>06116</t>
  </si>
  <si>
    <t>Requínoa</t>
  </si>
  <si>
    <t>07405</t>
  </si>
  <si>
    <t>Retiro</t>
  </si>
  <si>
    <t>05303</t>
  </si>
  <si>
    <t>Rinconada</t>
  </si>
  <si>
    <t>14204</t>
  </si>
  <si>
    <t>Río Bueno</t>
  </si>
  <si>
    <t>07108</t>
  </si>
  <si>
    <t>Río Claro</t>
  </si>
  <si>
    <t>04305</t>
  </si>
  <si>
    <t>Río Hurtado</t>
  </si>
  <si>
    <t>11402</t>
  </si>
  <si>
    <t>Río Ibáñez</t>
  </si>
  <si>
    <t>10305</t>
  </si>
  <si>
    <t>Río Negro</t>
  </si>
  <si>
    <t>12103</t>
  </si>
  <si>
    <t>Río Verde</t>
  </si>
  <si>
    <t>07306</t>
  </si>
  <si>
    <t>Romeral</t>
  </si>
  <si>
    <t>09116</t>
  </si>
  <si>
    <t>Saavedra</t>
  </si>
  <si>
    <t>07307</t>
  </si>
  <si>
    <t>Sagrada Familia</t>
  </si>
  <si>
    <t>04204</t>
  </si>
  <si>
    <t>Salamanca</t>
  </si>
  <si>
    <t>05601</t>
  </si>
  <si>
    <t>13401</t>
  </si>
  <si>
    <t>San Bernardo</t>
  </si>
  <si>
    <t>16301</t>
  </si>
  <si>
    <t>San Carlos</t>
  </si>
  <si>
    <t>07109</t>
  </si>
  <si>
    <t>San Clemente</t>
  </si>
  <si>
    <t>05304</t>
  </si>
  <si>
    <t>San Esteban</t>
  </si>
  <si>
    <t>16304</t>
  </si>
  <si>
    <t>San Fabián</t>
  </si>
  <si>
    <t>05701</t>
  </si>
  <si>
    <t>San Felipe</t>
  </si>
  <si>
    <t>06301</t>
  </si>
  <si>
    <t>San Fernando</t>
  </si>
  <si>
    <t>12104</t>
  </si>
  <si>
    <t>San Gregorio</t>
  </si>
  <si>
    <t>16108</t>
  </si>
  <si>
    <t>San Ignacio</t>
  </si>
  <si>
    <t>07406</t>
  </si>
  <si>
    <t>San Javier</t>
  </si>
  <si>
    <t>13129</t>
  </si>
  <si>
    <t>San Joaquín</t>
  </si>
  <si>
    <t>13203</t>
  </si>
  <si>
    <t>San José de Maipo</t>
  </si>
  <si>
    <t>10306</t>
  </si>
  <si>
    <t>San Juan de la Costa</t>
  </si>
  <si>
    <t>13130</t>
  </si>
  <si>
    <t>San Miguel</t>
  </si>
  <si>
    <t>16305</t>
  </si>
  <si>
    <t>San Nicolás</t>
  </si>
  <si>
    <t>10307</t>
  </si>
  <si>
    <t>San Pablo</t>
  </si>
  <si>
    <t>13505</t>
  </si>
  <si>
    <t>San Pedro</t>
  </si>
  <si>
    <t>02203</t>
  </si>
  <si>
    <t>San Pedro de Atacama</t>
  </si>
  <si>
    <t>08108</t>
  </si>
  <si>
    <t>San Pedro de la Paz</t>
  </si>
  <si>
    <t>07110</t>
  </si>
  <si>
    <t>San Rafael</t>
  </si>
  <si>
    <t>13131</t>
  </si>
  <si>
    <t>San Ramón</t>
  </si>
  <si>
    <t>08310</t>
  </si>
  <si>
    <t>San Rosendo</t>
  </si>
  <si>
    <t>06117</t>
  </si>
  <si>
    <t>San Vicente</t>
  </si>
  <si>
    <t>08311</t>
  </si>
  <si>
    <t>Santa Bárbara</t>
  </si>
  <si>
    <t>06310</t>
  </si>
  <si>
    <t>Santa Cruz</t>
  </si>
  <si>
    <t>08109</t>
  </si>
  <si>
    <t>Santa Juana</t>
  </si>
  <si>
    <t>05706</t>
  </si>
  <si>
    <t>Santa María</t>
  </si>
  <si>
    <t>13101</t>
  </si>
  <si>
    <t>05606</t>
  </si>
  <si>
    <t>Santo Domingo</t>
  </si>
  <si>
    <t>02103</t>
  </si>
  <si>
    <t>Sierra Gorda</t>
  </si>
  <si>
    <t>13601</t>
  </si>
  <si>
    <t>07101</t>
  </si>
  <si>
    <t>08110</t>
  </si>
  <si>
    <t>Talcahuano</t>
  </si>
  <si>
    <t>02104</t>
  </si>
  <si>
    <t>Taltal</t>
  </si>
  <si>
    <t>09101</t>
  </si>
  <si>
    <t>Temuco</t>
  </si>
  <si>
    <t>07308</t>
  </si>
  <si>
    <t>Teno</t>
  </si>
  <si>
    <t>09117</t>
  </si>
  <si>
    <t>Teodoro Schmidt</t>
  </si>
  <si>
    <t>03103</t>
  </si>
  <si>
    <t>Tierra Amarilla</t>
  </si>
  <si>
    <t>13303</t>
  </si>
  <si>
    <t>Tiltil</t>
  </si>
  <si>
    <t>12303</t>
  </si>
  <si>
    <t>Timaukel</t>
  </si>
  <si>
    <t>08207</t>
  </si>
  <si>
    <t>Tirúa</t>
  </si>
  <si>
    <t>02301</t>
  </si>
  <si>
    <t>09118</t>
  </si>
  <si>
    <t>Toltén</t>
  </si>
  <si>
    <t>08111</t>
  </si>
  <si>
    <t>Tomé</t>
  </si>
  <si>
    <t>12402</t>
  </si>
  <si>
    <t>Torres del Paine</t>
  </si>
  <si>
    <t>11303</t>
  </si>
  <si>
    <t>Tortel</t>
  </si>
  <si>
    <t>09210</t>
  </si>
  <si>
    <t>Traiguén</t>
  </si>
  <si>
    <t>16207</t>
  </si>
  <si>
    <t>Treguaco</t>
  </si>
  <si>
    <t>08312</t>
  </si>
  <si>
    <t>Tucapel</t>
  </si>
  <si>
    <t>14101</t>
  </si>
  <si>
    <t>03301</t>
  </si>
  <si>
    <t>Vallenar</t>
  </si>
  <si>
    <t>05101</t>
  </si>
  <si>
    <t>07309</t>
  </si>
  <si>
    <t>Vichuquén</t>
  </si>
  <si>
    <t>09211</t>
  </si>
  <si>
    <t>Victoria</t>
  </si>
  <si>
    <t>04106</t>
  </si>
  <si>
    <t>Vicuña</t>
  </si>
  <si>
    <t>09119</t>
  </si>
  <si>
    <t>Vilcún</t>
  </si>
  <si>
    <t>07407</t>
  </si>
  <si>
    <t>Villa Alegre</t>
  </si>
  <si>
    <t>05804</t>
  </si>
  <si>
    <t>Villa Alemana</t>
  </si>
  <si>
    <t>09120</t>
  </si>
  <si>
    <t>Villarrica</t>
  </si>
  <si>
    <t>05109</t>
  </si>
  <si>
    <t>Viña del Mar</t>
  </si>
  <si>
    <t>13132</t>
  </si>
  <si>
    <t>Vitacura</t>
  </si>
  <si>
    <t>07408</t>
  </si>
  <si>
    <t>Yerbas Buenas</t>
  </si>
  <si>
    <t>08313</t>
  </si>
  <si>
    <t>Yumbel</t>
  </si>
  <si>
    <t>16109</t>
  </si>
  <si>
    <t>Yungay</t>
  </si>
  <si>
    <t>05405</t>
  </si>
  <si>
    <t>Zapallar</t>
  </si>
  <si>
    <t>Pasos para completar la tabla Gestor de Videos:</t>
  </si>
  <si>
    <t>Paso</t>
  </si>
  <si>
    <t>Atributo</t>
  </si>
  <si>
    <t>Descripción del paso</t>
  </si>
  <si>
    <t>Marca</t>
  </si>
  <si>
    <r>
      <t xml:space="preserve">Indique la marca del gestor de videos que utilizan.
</t>
    </r>
    <r>
      <rPr>
        <i/>
        <sz val="11"/>
        <color theme="1"/>
        <rFont val="Aptos Narrow"/>
        <family val="2"/>
        <scheme val="minor"/>
      </rPr>
      <t>En caso de que dispongan de más de un gestor, le pedimos que los liste uno por uno en la tabla, usando una fila para cada uno.</t>
    </r>
  </si>
  <si>
    <t>Modelo</t>
  </si>
  <si>
    <t>Indique el modelo del gestor de video.
Generalmente, corresponde al nombre comercial del producto.</t>
  </si>
  <si>
    <t>Versión</t>
  </si>
  <si>
    <t>Anote el modelo del dispositivo.</t>
  </si>
  <si>
    <t>Cantidad de Licencias Activas</t>
  </si>
  <si>
    <t>Indique la cantidad de licencias adquiridas y activas con las que cuenta la organización.</t>
  </si>
  <si>
    <t>Cantidad de Cámaras Vinculadas</t>
  </si>
  <si>
    <t>Indicar cantidad de cámaras SOLAMENTE cuando cuenten con más de un Gestor de Videos en la organización.</t>
  </si>
  <si>
    <t>Capacidades del Gestor de Video</t>
  </si>
  <si>
    <r>
      <rPr>
        <b/>
        <sz val="11"/>
        <color theme="1"/>
        <rFont val="Aptos Narrow"/>
        <family val="2"/>
        <scheme val="minor"/>
      </rPr>
      <t xml:space="preserve">Seleccione </t>
    </r>
    <r>
      <rPr>
        <sz val="11"/>
        <color theme="1"/>
        <rFont val="Aptos Narrow"/>
        <family val="2"/>
        <scheme val="minor"/>
      </rPr>
      <t>la capacidad de su gestor de Video.
Puede ser:
 ◙ LPR: Capacidad de lectura de placa patente.
 ◙ VMS: Gestor de videos, recibe flujos de cámaras.
 ◙ LPR + VMS: Posee ambas capacidades.</t>
    </r>
  </si>
  <si>
    <t>Activo</t>
  </si>
  <si>
    <t>Indique si el Sistema Gestor de Videos registrado se encuentra activo o no.</t>
  </si>
  <si>
    <t>Pasos para completar la tabla de Especificaciones Técnicas:</t>
  </si>
  <si>
    <t>Método de Integración preferido</t>
  </si>
  <si>
    <t>Seleccione el método de Integración preferido.</t>
  </si>
  <si>
    <t>Método de Autenticación preferido</t>
  </si>
  <si>
    <r>
      <t>*</t>
    </r>
    <r>
      <rPr>
        <b/>
        <sz val="11"/>
        <color theme="1"/>
        <rFont val="Aptos Narrow"/>
        <family val="2"/>
        <scheme val="minor"/>
      </rPr>
      <t>Automático</t>
    </r>
    <r>
      <rPr>
        <sz val="11"/>
        <color theme="1"/>
        <rFont val="Aptos Narrow"/>
        <family val="2"/>
        <scheme val="minor"/>
      </rPr>
      <t>*.</t>
    </r>
  </si>
  <si>
    <t>Volumen estimado de Eventos por día</t>
  </si>
  <si>
    <t>Cantidad de datos diarios que estiman generará su infraestructura de cámaras y dispositivos.</t>
  </si>
  <si>
    <t>Horarios de Operación</t>
  </si>
  <si>
    <t>Indique los horarios en los que se espera que el sistema de teleprotección genere envíos de datos.</t>
  </si>
  <si>
    <t>Pasos para completar la tabla de Dispositivos:</t>
  </si>
  <si>
    <t>Nombre Interno del Dispositivo o Cámara</t>
  </si>
  <si>
    <t>Anote el valor de texto que deberá coincidir con el nombre del dispositivo que será enviado en el mensaje de la detección de las patentes.</t>
  </si>
  <si>
    <t>Anote el nombre del Fabricante del dispositivo.</t>
  </si>
  <si>
    <t>Comuna</t>
  </si>
  <si>
    <r>
      <t>*</t>
    </r>
    <r>
      <rPr>
        <b/>
        <sz val="11"/>
        <color theme="1"/>
        <rFont val="Aptos Narrow"/>
        <family val="2"/>
        <scheme val="minor"/>
      </rPr>
      <t>Seleccione</t>
    </r>
    <r>
      <rPr>
        <sz val="11"/>
        <color theme="1"/>
        <rFont val="Aptos Narrow"/>
        <family val="2"/>
        <scheme val="minor"/>
      </rPr>
      <t>* la comuna de la lista desplegable en la que está desplegado el dispositivo.</t>
    </r>
  </si>
  <si>
    <t>Latitud</t>
  </si>
  <si>
    <t>Anote la Latitud del dispositivo, con mínimo 7 decimales de precisión.</t>
  </si>
  <si>
    <t>Longitud</t>
  </si>
  <si>
    <t>Anote la Longitud del dispositivo, con mínimo 7 decimales de precisión.</t>
  </si>
  <si>
    <t>Nombre de la Ubicación</t>
  </si>
  <si>
    <t>Anote la intersección o dirección en la que se encuentra la cámara. 
Ejemplo: irarrazaval / vicuña mackenna.</t>
  </si>
  <si>
    <t>Descripción de la Ubicación</t>
  </si>
  <si>
    <t>Anote una descripción más extensa de la intersección o dirección de la cámara. Procure proveer especificidad.
Ejemplo: Las Industrias con Departamental, salida norte, pista izquierda.</t>
  </si>
  <si>
    <t>Tipo de Instalación</t>
  </si>
  <si>
    <r>
      <t>*</t>
    </r>
    <r>
      <rPr>
        <b/>
        <sz val="11"/>
        <color theme="1"/>
        <rFont val="Aptos Narrow"/>
        <family val="2"/>
        <scheme val="minor"/>
      </rPr>
      <t>Seleccione</t>
    </r>
    <r>
      <rPr>
        <sz val="11"/>
        <color theme="1"/>
        <rFont val="Aptos Narrow"/>
        <family val="2"/>
        <scheme val="minor"/>
      </rPr>
      <t>* en qué estructura está instalado el dispositivo:
  ◙ Edificio.
  ◙ Pórtico.
  ◙ Poste.</t>
    </r>
  </si>
  <si>
    <t>Descripción detallada de las características técnicas de la cámara/dispositivo</t>
  </si>
  <si>
    <t>Tipo de Dispositivo</t>
  </si>
  <si>
    <r>
      <t>*</t>
    </r>
    <r>
      <rPr>
        <b/>
        <sz val="11"/>
        <color theme="1"/>
        <rFont val="Aptos Narrow"/>
        <family val="2"/>
        <scheme val="minor"/>
      </rPr>
      <t>Escriba</t>
    </r>
    <r>
      <rPr>
        <sz val="11"/>
        <color theme="1"/>
        <rFont val="Aptos Narrow"/>
        <family val="2"/>
        <scheme val="minor"/>
      </rPr>
      <t xml:space="preserve">* el tipo de cámara, </t>
    </r>
    <r>
      <rPr>
        <b/>
        <sz val="11"/>
        <color theme="1"/>
        <rFont val="Aptos Narrow"/>
        <family val="2"/>
        <scheme val="minor"/>
      </rPr>
      <t>pudiendo ser otra de las indicadas a continuación</t>
    </r>
    <r>
      <rPr>
        <sz val="11"/>
        <color theme="1"/>
        <rFont val="Aptos Narrow"/>
        <family val="2"/>
        <scheme val="minor"/>
      </rPr>
      <t>:
◙ Cámara Contexto Fija: está viendo un punto fijo.
◙ Cámara Contexto PTZ: está viendo un punto fijo, con capacidad de girar y apuntar un punto distinto.
◙ Cámara LPR: Optimizada para la lectura de Patentes.</t>
    </r>
  </si>
  <si>
    <r>
      <t>*</t>
    </r>
    <r>
      <rPr>
        <b/>
        <sz val="11"/>
        <color theme="1"/>
        <rFont val="Aptos Narrow"/>
        <family val="2"/>
        <scheme val="minor"/>
      </rPr>
      <t>Seleccione</t>
    </r>
    <r>
      <rPr>
        <sz val="11"/>
        <color theme="1"/>
        <rFont val="Aptos Narrow"/>
        <family val="2"/>
        <scheme val="minor"/>
      </rPr>
      <t>* uno de los valores que le ofrece la lista desplegable:
  ◙ Operativa.
  ◙ En mantención.
  ◙ Fuera de servicio.</t>
    </r>
  </si>
  <si>
    <t>1.3</t>
  </si>
  <si>
    <t>Nombre de la organización</t>
  </si>
  <si>
    <t>Dirección institucional</t>
  </si>
  <si>
    <t>RUT / Identificación fiscal</t>
  </si>
  <si>
    <t>Área de cobertura geográfica</t>
  </si>
  <si>
    <t>RUT</t>
  </si>
  <si>
    <t>Dígito Verificador</t>
  </si>
  <si>
    <t>Contacto técnico principal</t>
  </si>
  <si>
    <t>Nombre</t>
  </si>
  <si>
    <t>Correo Electrónico</t>
  </si>
  <si>
    <t>Teléfono</t>
  </si>
  <si>
    <t>Contacto administrativo principal</t>
  </si>
  <si>
    <t>Dirección IP Pública</t>
  </si>
  <si>
    <t>Descripción por qué es Necesaria</t>
  </si>
  <si>
    <t>Cantidad VMS</t>
  </si>
  <si>
    <t># Dispositivos</t>
  </si>
  <si>
    <t>Registros</t>
  </si>
  <si>
    <t>Completos</t>
  </si>
  <si>
    <t>obligatorio</t>
  </si>
  <si>
    <t>deseable</t>
  </si>
  <si>
    <t>Nombre Interno del dispositivo</t>
  </si>
  <si>
    <t>len</t>
  </si>
  <si>
    <t>full_reg</t>
  </si>
  <si>
    <t>reg_parcial</t>
  </si>
  <si>
    <t>Cámara Contexto Fija</t>
  </si>
  <si>
    <t>Cámara Contexto PTZ</t>
  </si>
  <si>
    <t>Cámara LPR</t>
  </si>
  <si>
    <t>camera_id</t>
  </si>
  <si>
    <t>camera_name</t>
  </si>
  <si>
    <t>camera_code</t>
  </si>
  <si>
    <t>camera_brand</t>
  </si>
  <si>
    <t>camera_model</t>
  </si>
  <si>
    <t>camera_url</t>
  </si>
  <si>
    <t>camera</t>
  </si>
  <si>
    <t>unit_tracker_code</t>
  </si>
  <si>
    <t>unit_tracker_id</t>
  </si>
  <si>
    <t>latitude</t>
  </si>
  <si>
    <t>longitude</t>
  </si>
  <si>
    <t>location_name</t>
  </si>
  <si>
    <t>location_desc</t>
  </si>
  <si>
    <t>commune_id</t>
  </si>
  <si>
    <t>partner_id</t>
  </si>
  <si>
    <t>019857d5-9337-7dd8-8719-ec21e22ea360</t>
  </si>
  <si>
    <t>lo prado-p10a-san pablo - las margaritas-sentido poniente-der</t>
  </si>
  <si>
    <t>urn:calle-segura:p10a:p10a-pd</t>
  </si>
  <si>
    <t>p10a-pd</t>
  </si>
  <si>
    <t>urn:calle-segura:p10a</t>
  </si>
  <si>
    <t>019857dd-16e0-72f1-9170-2e8b46dca1e8</t>
  </si>
  <si>
    <t>las margaritas</t>
  </si>
  <si>
    <t>01981a1c-8c27-746a-b96f-2834705718b2</t>
  </si>
  <si>
    <t>019857d5-9337-7dd8-8719-ec228eb79fbc</t>
  </si>
  <si>
    <t>lo prado-p10a-san pablo - las margaritas-sentido poniente-izq</t>
  </si>
  <si>
    <t>urn:calle-segura:p10a:p10a-pi</t>
  </si>
  <si>
    <t>p10a-pi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</si>
</sst>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General\°"/>
    <numFmt numFmtId="165" formatCode="00\ 00\ 00\ 00"/>
    <numFmt numFmtId="166" formatCode="\+00\ 0"/>
    <numFmt numFmtId="167" formatCode="[&lt;=9999999]##&quot;.&quot;###&quot;.&quot;###;[&gt;9999999]##&quot;.&quot;###&quot;.&quot;###"/>
    <numFmt numFmtId="168" formatCode="&quot;    Versión: &quot;@"/>
  </numFmts>
  <fonts count="20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color theme="3" tint="9.9978637043366805E-2"/>
      <name val="Aptos Mono"/>
      <family val="3"/>
    </font>
    <font>
      <b/>
      <sz val="15"/>
      <color rgb="FF122187"/>
      <name val="Aptos Narrow"/>
      <family val="2"/>
      <scheme val="minor"/>
    </font>
    <font>
      <sz val="11"/>
      <color theme="1" tint="0.249977111117893"/>
      <name val="Aptos Mono"/>
      <family val="3"/>
    </font>
    <font>
      <b/>
      <sz val="10"/>
      <color theme="1"/>
      <name val="Aptos Display"/>
      <family val="2"/>
      <scheme val="major"/>
    </font>
    <font>
      <b/>
      <u/>
      <sz val="11"/>
      <color rgb="FF122187"/>
      <name val="Aptos Narrow"/>
      <family val="2"/>
      <scheme val="minor"/>
    </font>
    <font>
      <b/>
      <sz val="9"/>
      <color rgb="FF122187"/>
      <name val="Aptos Narrow"/>
      <family val="2"/>
      <scheme val="minor"/>
    </font>
    <font>
      <b/>
      <sz val="9"/>
      <color theme="1" tint="0.499984740745262"/>
      <name val="Aptos Narrow"/>
      <family val="2"/>
      <scheme val="minor"/>
    </font>
    <font>
      <b/>
      <sz val="8"/>
      <color theme="1" tint="0.249977111117893"/>
      <name val="Aptos Narrow"/>
      <family val="2"/>
      <scheme val="minor"/>
    </font>
    <font>
      <b/>
      <sz val="8"/>
      <color theme="1"/>
      <name val="Consolas"/>
      <family val="3"/>
    </font>
    <font>
      <b/>
      <u/>
      <sz val="11"/>
      <color theme="1"/>
      <name val="Aptos Narrow"/>
      <family val="2"/>
      <scheme val="minor"/>
    </font>
    <font>
      <b/>
      <sz val="10"/>
      <color rgb="FF930D1D"/>
      <name val="Aptos Narrow"/>
      <family val="2"/>
      <scheme val="minor"/>
    </font>
    <font>
      <b/>
      <i/>
      <sz val="8"/>
      <color theme="1"/>
      <name val="Consolas"/>
      <family val="3"/>
    </font>
    <font>
      <b/>
      <u/>
      <sz val="12"/>
      <color rgb="FF122187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22187"/>
        <bgColor indexed="64"/>
      </patternFill>
    </fill>
    <fill>
      <patternFill patternType="solid">
        <fgColor rgb="FF0C165A"/>
        <bgColor indexed="64"/>
      </patternFill>
    </fill>
    <fill>
      <patternFill patternType="solid">
        <fgColor rgb="FF0C165A"/>
        <bgColor theme="6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theme="1" tint="0.499984740745262"/>
      </left>
      <right/>
      <top style="dotted">
        <color theme="1" tint="0.499984740745262"/>
      </top>
      <bottom style="dotted">
        <color theme="1" tint="0.499984740745262"/>
      </bottom>
      <diagonal/>
    </border>
    <border>
      <left/>
      <right/>
      <top style="thick">
        <color theme="1" tint="0.499984740745262"/>
      </top>
      <bottom/>
      <diagonal/>
    </border>
    <border>
      <left/>
      <right style="thick">
        <color theme="3" tint="9.9948118533890809E-2"/>
      </right>
      <top style="thick">
        <color theme="3" tint="9.9948118533890809E-2"/>
      </top>
      <bottom style="thick">
        <color theme="3" tint="9.9948118533890809E-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/>
      <right/>
      <top style="thick">
        <color theme="3" tint="9.9948118533890809E-2"/>
      </top>
      <bottom style="thick">
        <color theme="3" tint="9.9948118533890809E-2"/>
      </bottom>
      <diagonal/>
    </border>
    <border>
      <left style="thick">
        <color theme="3" tint="9.9948118533890809E-2"/>
      </left>
      <right/>
      <top style="dotted">
        <color theme="3" tint="9.9948118533890809E-2"/>
      </top>
      <bottom style="thick">
        <color theme="3" tint="9.9948118533890809E-2"/>
      </bottom>
      <diagonal/>
    </border>
    <border>
      <left/>
      <right/>
      <top style="dotted">
        <color theme="3" tint="9.9948118533890809E-2"/>
      </top>
      <bottom style="thick">
        <color theme="3" tint="9.9948118533890809E-2"/>
      </bottom>
      <diagonal/>
    </border>
    <border>
      <left/>
      <right/>
      <top/>
      <bottom style="thick">
        <color rgb="FF122187"/>
      </bottom>
      <diagonal/>
    </border>
    <border>
      <left/>
      <right style="thick">
        <color rgb="FF0C165A"/>
      </right>
      <top style="thick">
        <color rgb="FF0C165A"/>
      </top>
      <bottom style="thick">
        <color rgb="FF0C165A"/>
      </bottom>
      <diagonal/>
    </border>
    <border>
      <left/>
      <right/>
      <top style="thick">
        <color rgb="FF0C165A"/>
      </top>
      <bottom style="thick">
        <color rgb="FF0C165A"/>
      </bottom>
      <diagonal/>
    </border>
    <border>
      <left/>
      <right/>
      <top/>
      <bottom style="thin">
        <color rgb="FF122187"/>
      </bottom>
      <diagonal/>
    </border>
    <border>
      <left/>
      <right/>
      <top style="thin">
        <color rgb="FF122187"/>
      </top>
      <bottom style="thin">
        <color rgb="FF122187"/>
      </bottom>
      <diagonal/>
    </border>
    <border>
      <left/>
      <right/>
      <top style="thin">
        <color rgb="FF122187"/>
      </top>
      <bottom/>
      <diagonal/>
    </border>
    <border>
      <left style="thin">
        <color rgb="FF122187"/>
      </left>
      <right/>
      <top style="thin">
        <color rgb="FF122187"/>
      </top>
      <bottom style="thin">
        <color rgb="FF122187"/>
      </bottom>
      <diagonal/>
    </border>
    <border>
      <left/>
      <right style="thin">
        <color rgb="FF122187"/>
      </right>
      <top style="thin">
        <color rgb="FF122187"/>
      </top>
      <bottom style="thin">
        <color rgb="FF12218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4" tint="0.59996337778862885"/>
      </left>
      <right/>
      <top/>
      <bottom/>
      <diagonal/>
    </border>
    <border>
      <left/>
      <right style="thin">
        <color theme="4" tint="0.59996337778862885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4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1" xfId="1"/>
    <xf numFmtId="0" fontId="1" fillId="0" borderId="1" xfId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left" indent="2"/>
    </xf>
    <xf numFmtId="0" fontId="0" fillId="0" borderId="0" xfId="0" applyAlignment="1">
      <alignment horizontal="right" indent="4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top"/>
    </xf>
    <xf numFmtId="0" fontId="0" fillId="0" borderId="2" xfId="0" applyBorder="1"/>
    <xf numFmtId="0" fontId="5" fillId="0" borderId="0" xfId="0" applyFont="1" applyAlignment="1">
      <alignment horizontal="center" vertical="top" wrapText="1"/>
    </xf>
    <xf numFmtId="0" fontId="0" fillId="0" borderId="5" xfId="0" applyBorder="1"/>
    <xf numFmtId="0" fontId="3" fillId="0" borderId="7" xfId="0" applyFont="1" applyBorder="1" applyAlignment="1">
      <alignment horizontal="left" vertical="center" wrapText="1" indent="1"/>
    </xf>
    <xf numFmtId="0" fontId="0" fillId="0" borderId="8" xfId="0" applyBorder="1"/>
    <xf numFmtId="166" fontId="6" fillId="0" borderId="6" xfId="0" quotePrefix="1" applyNumberFormat="1" applyFont="1" applyBorder="1" applyAlignment="1">
      <alignment vertical="center"/>
    </xf>
    <xf numFmtId="0" fontId="7" fillId="0" borderId="9" xfId="1" applyFont="1" applyBorder="1" applyAlignment="1">
      <alignment horizontal="left" indent="1"/>
    </xf>
    <xf numFmtId="0" fontId="1" fillId="0" borderId="9" xfId="1" applyBorder="1"/>
    <xf numFmtId="0" fontId="0" fillId="2" borderId="0" xfId="0" applyFill="1" applyAlignment="1">
      <alignment horizontal="center" vertical="center" wrapText="1"/>
    </xf>
    <xf numFmtId="167" fontId="8" fillId="0" borderId="6" xfId="0" applyNumberFormat="1" applyFont="1" applyBorder="1" applyAlignment="1" applyProtection="1">
      <alignment horizontal="center" vertical="center"/>
      <protection locked="0"/>
    </xf>
    <xf numFmtId="165" fontId="8" fillId="0" borderId="4" xfId="0" applyNumberFormat="1" applyFont="1" applyBorder="1" applyAlignment="1" applyProtection="1">
      <alignment horizontal="center" vertical="center"/>
      <protection locked="0"/>
    </xf>
    <xf numFmtId="0" fontId="4" fillId="0" borderId="0" xfId="2" applyAlignment="1"/>
    <xf numFmtId="0" fontId="0" fillId="3" borderId="0" xfId="0" applyFill="1" applyAlignment="1">
      <alignment horizontal="center" vertical="center" wrapText="1"/>
    </xf>
    <xf numFmtId="0" fontId="9" fillId="0" borderId="0" xfId="0" applyFont="1" applyAlignment="1">
      <alignment horizontal="justify" vertical="top" wrapText="1"/>
    </xf>
    <xf numFmtId="0" fontId="2" fillId="4" borderId="1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3" fillId="0" borderId="17" xfId="0" applyFont="1" applyBorder="1"/>
    <xf numFmtId="0" fontId="0" fillId="0" borderId="0" xfId="0" applyProtection="1">
      <protection locked="0"/>
    </xf>
    <xf numFmtId="0" fontId="10" fillId="0" borderId="0" xfId="0" applyFont="1"/>
    <xf numFmtId="0" fontId="0" fillId="0" borderId="0" xfId="0" applyAlignment="1">
      <alignment horizontal="centerContinuous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168" fontId="11" fillId="0" borderId="0" xfId="0" applyNumberFormat="1" applyFont="1" applyAlignment="1">
      <alignment horizontal="centerContinuous" wrapText="1"/>
    </xf>
    <xf numFmtId="0" fontId="14" fillId="0" borderId="0" xfId="0" applyFont="1" applyAlignment="1">
      <alignment horizontal="center" vertical="center"/>
    </xf>
    <xf numFmtId="0" fontId="0" fillId="0" borderId="18" xfId="0" applyBorder="1" applyAlignment="1" applyProtection="1">
      <alignment horizontal="right" indent="3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 indent="1"/>
      <protection hidden="1"/>
    </xf>
    <xf numFmtId="0" fontId="0" fillId="0" borderId="0" xfId="0" applyAlignment="1">
      <alignment vertical="center" wrapText="1"/>
    </xf>
    <xf numFmtId="164" fontId="0" fillId="0" borderId="15" xfId="0" applyNumberFormat="1" applyBorder="1" applyAlignment="1" applyProtection="1">
      <alignment horizontal="right" vertical="center" wrapText="1" indent="1"/>
      <protection hidden="1"/>
    </xf>
    <xf numFmtId="0" fontId="0" fillId="2" borderId="0" xfId="0" applyFill="1" applyAlignment="1">
      <alignment horizontal="center" vertical="center"/>
    </xf>
    <xf numFmtId="0" fontId="15" fillId="0" borderId="0" xfId="0" applyFont="1" applyAlignment="1">
      <alignment horizontal="right"/>
    </xf>
    <xf numFmtId="0" fontId="8" fillId="0" borderId="4" xfId="0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right" vertical="center" wrapText="1" indent="1"/>
      <protection hidden="1"/>
    </xf>
    <xf numFmtId="164" fontId="0" fillId="0" borderId="13" xfId="0" applyNumberFormat="1" applyBorder="1" applyAlignment="1" applyProtection="1">
      <alignment horizontal="right" vertical="center" wrapText="1" indent="1"/>
      <protection hidden="1"/>
    </xf>
    <xf numFmtId="164" fontId="0" fillId="0" borderId="14" xfId="0" applyNumberFormat="1" applyBorder="1" applyAlignment="1" applyProtection="1">
      <alignment horizontal="right" vertical="center" wrapText="1" indent="1"/>
      <protection hidden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indent="1"/>
      <protection hidden="1"/>
    </xf>
    <xf numFmtId="0" fontId="0" fillId="2" borderId="21" xfId="0" applyFill="1" applyBorder="1" applyAlignment="1">
      <alignment horizontal="center" vertical="center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2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25" xfId="0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49" fontId="0" fillId="0" borderId="26" xfId="0" applyNumberFormat="1" applyBorder="1" applyAlignment="1" applyProtection="1">
      <alignment horizontal="right"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0" fillId="0" borderId="27" xfId="0" applyBorder="1" applyAlignment="1" applyProtection="1">
      <alignment horizontal="center" wrapText="1"/>
      <protection locked="0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0" fillId="0" borderId="0" xfId="0" applyAlignment="1" applyProtection="1">
      <alignment horizontal="right" indent="3"/>
      <protection hidden="1"/>
    </xf>
    <xf numFmtId="0" fontId="5" fillId="0" borderId="0" xfId="0" applyFont="1" applyAlignment="1">
      <alignment horizontal="center" vertical="top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top"/>
    </xf>
    <xf numFmtId="0" fontId="9" fillId="0" borderId="0" xfId="0" applyFont="1" applyAlignment="1">
      <alignment horizontal="center" vertical="center" wrapText="1"/>
    </xf>
  </cellXfs>
  <cellStyles count="3">
    <cellStyle name="Encabezado 1" xfId="1" builtinId="16"/>
    <cellStyle name="Hipervínculo" xfId="2" builtinId="8"/>
    <cellStyle name="Normal" xfId="0" builtinId="0"/>
  </cellStyles>
  <dxfs count="53">
    <dxf>
      <numFmt numFmtId="0" formatCode="General"/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/>
        <top/>
        <bottom/>
        <vertical style="thin">
          <color theme="0" tint="-0.14996795556505021"/>
        </vertical>
        <horizontal/>
      </border>
      <protection locked="0" hidden="0"/>
    </dxf>
    <dxf>
      <numFmt numFmtId="0" formatCode="General"/>
      <alignment horizontal="center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/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numFmt numFmtId="30" formatCode="@"/>
      <alignment horizontal="right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numFmt numFmtId="30" formatCode="@"/>
      <alignment horizontal="right"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border diagonalUp="0" diagonalDown="0">
        <left style="thin">
          <color theme="0" tint="-0.14996795556505021"/>
        </left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theme="0" tint="-0.14996795556505021"/>
        </right>
        <top/>
        <bottom/>
        <vertical style="thin">
          <color theme="0" tint="-0.14996795556505021"/>
        </vertical>
        <horizontal/>
      </border>
      <protection locked="0" hidden="0"/>
    </dxf>
    <dxf>
      <alignment vertical="bottom" textRotation="0" wrapText="1" indent="0" justifyLastLine="0" shrinkToFit="0" readingOrder="0"/>
      <protection locked="0" hidden="0"/>
    </dxf>
    <dxf>
      <fill>
        <patternFill patternType="solid">
          <fgColor indexed="64"/>
          <bgColor rgb="FF122187"/>
        </patternFill>
      </fill>
      <alignment horizontal="center" vertical="center" textRotation="0" wrapText="1" indent="0" justifyLastLine="0" shrinkToFit="0" readingOrder="0"/>
    </dxf>
    <dxf>
      <font>
        <color theme="0"/>
      </font>
    </dxf>
    <dxf>
      <fill>
        <patternFill>
          <bgColor theme="5" tint="0.79998168889431442"/>
        </patternFill>
      </fill>
    </dxf>
    <dxf>
      <border diagonalUp="0" diagonalDown="0">
        <left style="thin">
          <color theme="4" tint="0.59996337778862885"/>
        </left>
        <right/>
        <top/>
        <bottom/>
        <vertical style="thin">
          <color theme="4" tint="0.59996337778862885"/>
        </vertical>
        <horizontal/>
      </border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border diagonalUp="0" diagonalDown="0">
        <left style="thin">
          <color theme="4" tint="0.59996337778862885"/>
        </left>
        <right/>
        <top/>
        <bottom/>
        <vertical/>
        <horizontal/>
      </border>
      <protection locked="0" hidden="0"/>
    </dxf>
    <dxf>
      <border diagonalUp="0" diagonalDown="0">
        <left style="thin">
          <color theme="4" tint="0.59996337778862885"/>
        </left>
        <right style="thin">
          <color theme="4" tint="0.59996337778862885"/>
        </right>
        <top/>
        <bottom/>
        <vertical style="thin">
          <color theme="4" tint="0.59996337778862885"/>
        </vertical>
        <horizontal/>
      </border>
      <protection locked="0" hidden="0"/>
    </dxf>
    <dxf>
      <border diagonalUp="0" diagonalDown="0">
        <left style="thin">
          <color theme="4" tint="0.59996337778862885"/>
        </left>
        <right style="thin">
          <color theme="4" tint="0.59996337778862885"/>
        </right>
        <top/>
        <bottom/>
        <vertical style="thin">
          <color theme="4" tint="0.59996337778862885"/>
        </vertical>
        <horizontal/>
      </border>
      <protection locked="0" hidden="0"/>
    </dxf>
    <dxf>
      <border diagonalUp="0" diagonalDown="0">
        <left style="thin">
          <color theme="4" tint="0.59996337778862885"/>
        </left>
        <right style="thin">
          <color theme="4" tint="0.59996337778862885"/>
        </right>
        <top/>
        <bottom/>
        <vertical style="thin">
          <color theme="4" tint="0.59996337778862885"/>
        </vertical>
        <horizontal/>
      </border>
      <protection locked="0" hidden="0"/>
    </dxf>
    <dxf>
      <border diagonalUp="0" diagonalDown="0">
        <left style="thin">
          <color theme="4" tint="0.59996337778862885"/>
        </left>
        <right style="thin">
          <color theme="4" tint="0.59996337778862885"/>
        </right>
        <top/>
        <bottom/>
        <vertical style="thin">
          <color theme="4" tint="0.59996337778862885"/>
        </vertical>
        <horizontal/>
      </border>
      <protection locked="0" hidden="0"/>
    </dxf>
    <dxf>
      <border diagonalUp="0" diagonalDown="0">
        <left/>
        <right style="thin">
          <color theme="4" tint="0.59996337778862885"/>
        </right>
        <top/>
        <bottom/>
        <vertical style="thin">
          <color theme="4" tint="0.59996337778862885"/>
        </vertical>
        <horizontal/>
      </border>
      <protection locked="0" hidden="0"/>
    </dxf>
    <dxf>
      <protection locked="0" hidden="0"/>
    </dxf>
    <dxf>
      <fill>
        <patternFill patternType="solid">
          <fgColor indexed="64"/>
          <bgColor rgb="FF122187"/>
        </patternFill>
      </fill>
      <alignment horizontal="center" vertical="center" textRotation="0" wrapText="1" indent="0" justifyLastLine="0" shrinkToFit="0" readingOrder="0"/>
    </dxf>
    <dxf>
      <fill>
        <patternFill>
          <bgColor rgb="FFFFC9AB"/>
        </patternFill>
      </fill>
    </dxf>
    <dxf>
      <font>
        <color theme="0"/>
      </font>
      <fill>
        <patternFill>
          <bgColor rgb="FFB7151E"/>
        </patternFill>
      </fill>
    </dxf>
    <dxf>
      <border diagonalUp="0" diagonalDown="0">
        <left style="thin">
          <color theme="4" tint="0.59996337778862885"/>
        </left>
        <right/>
        <top/>
        <bottom/>
        <vertical/>
        <horizontal/>
      </border>
      <protection locked="0" hidden="0"/>
    </dxf>
    <dxf>
      <protection locked="0" hidden="0"/>
    </dxf>
    <dxf>
      <protection locked="0" hidden="0"/>
    </dxf>
    <dxf>
      <fill>
        <patternFill patternType="solid">
          <fgColor indexed="64"/>
          <bgColor rgb="FF122187"/>
        </patternFill>
      </fill>
      <alignment horizontal="center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164" formatCode="General\°"/>
      <alignment horizontal="right" vertical="center" textRotation="0" wrapText="1" indent="1" justifyLastLine="0" shrinkToFit="0" readingOrder="0"/>
      <border diagonalUp="0" diagonalDown="0">
        <left style="thin">
          <color rgb="FF122187"/>
        </left>
        <right/>
        <top style="thin">
          <color rgb="FF122187"/>
        </top>
        <bottom style="thin">
          <color rgb="FF122187"/>
        </bottom>
        <vertical/>
        <horizontal/>
      </border>
      <protection locked="1" hidden="1"/>
    </dxf>
    <dxf>
      <border outline="0">
        <top style="thin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rgb="FF0C165A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General\°"/>
      <alignment horizontal="right" vertical="center" textRotation="0" wrapText="1" indent="1" justifyLastLine="0" shrinkToFit="0" readingOrder="0"/>
      <border diagonalUp="0" diagonalDown="0">
        <left/>
        <right/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  <protection locked="1" hidden="1"/>
    </dxf>
    <dxf>
      <border>
        <top style="thin">
          <color rgb="FF122187"/>
        </top>
      </border>
    </dxf>
    <dxf>
      <border>
        <bottom style="thin">
          <color rgb="FF122187"/>
        </bottom>
      </border>
    </dxf>
    <dxf>
      <border diagonalUp="0" diagonalDown="0">
        <left style="thin">
          <color rgb="FF122187"/>
        </left>
        <right style="thin">
          <color rgb="FF122187"/>
        </right>
        <top style="thin">
          <color rgb="FF122187"/>
        </top>
        <bottom style="thin">
          <color rgb="FF122187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6"/>
          <bgColor rgb="FF0C165A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  <border diagonalUp="0" diagonalDown="0">
        <left/>
        <right style="thin">
          <color rgb="FF122187"/>
        </right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</dxf>
    <dxf>
      <alignment horizontal="general" vertical="center" textRotation="0" wrapText="1" indent="0" justifyLastLine="0" shrinkToFit="0" readingOrder="0"/>
      <border diagonalUp="0" diagonalDown="0">
        <left/>
        <right/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</dxf>
    <dxf>
      <numFmt numFmtId="164" formatCode="General\°"/>
      <alignment horizontal="right" vertical="center" textRotation="0" wrapText="1" relativeIndent="1" justifyLastLine="0" shrinkToFit="0" readingOrder="0"/>
      <border diagonalUp="0" diagonalDown="0">
        <left style="thin">
          <color rgb="FF122187"/>
        </left>
        <right/>
        <top style="thin">
          <color rgb="FF122187"/>
        </top>
        <bottom style="thin">
          <color rgb="FF122187"/>
        </bottom>
        <vertical/>
        <horizontal style="thin">
          <color rgb="FF122187"/>
        </horizontal>
      </border>
      <protection locked="1" hidden="1"/>
    </dxf>
    <dxf>
      <alignment horizontal="general" textRotation="0" wrapText="1" indent="0" justifyLastLine="0" shrinkToFit="0" readingOrder="0"/>
    </dxf>
    <dxf>
      <fill>
        <patternFill patternType="solid">
          <fgColor indexed="64"/>
          <bgColor rgb="FF0C165A"/>
        </patternFill>
      </fill>
      <alignment horizontal="center" vertical="center" textRotation="0" wrapText="1" indent="0" justifyLastLine="0" shrinkToFit="0" readingOrder="0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122187"/>
      <color rgb="FF203AE2"/>
      <color rgb="FF0C165A"/>
      <color rgb="FF930D1D"/>
      <color rgb="FFFFC9AB"/>
      <color rgb="FFFFA480"/>
      <color rgb="FFB7151E"/>
      <color rgb="FF1B7D0F"/>
      <color rgb="FF45B922"/>
      <color rgb="FFFFD6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13" Type="http://schemas.openxmlformats.org/officeDocument/2006/relationships/hyperlink" Target="#'Datos de la Organizaci&#243;n'!E6"/><Relationship Id="rId18" Type="http://schemas.openxmlformats.org/officeDocument/2006/relationships/image" Target="../media/image2.svg"/><Relationship Id="rId3" Type="http://schemas.openxmlformats.org/officeDocument/2006/relationships/image" Target="../media/image8.emf"/><Relationship Id="rId21" Type="http://schemas.openxmlformats.org/officeDocument/2006/relationships/image" Target="../media/image5.png"/><Relationship Id="rId7" Type="http://schemas.openxmlformats.org/officeDocument/2006/relationships/image" Target="../media/image11.png"/><Relationship Id="rId12" Type="http://schemas.openxmlformats.org/officeDocument/2006/relationships/image" Target="../media/image16.png"/><Relationship Id="rId17" Type="http://schemas.openxmlformats.org/officeDocument/2006/relationships/image" Target="../media/image1.png"/><Relationship Id="rId2" Type="http://schemas.openxmlformats.org/officeDocument/2006/relationships/image" Target="../media/image7.png"/><Relationship Id="rId16" Type="http://schemas.openxmlformats.org/officeDocument/2006/relationships/hyperlink" Target="#'C&#225;maras y Dispositivos'!C10"/><Relationship Id="rId20" Type="http://schemas.openxmlformats.org/officeDocument/2006/relationships/image" Target="../media/image4.svg"/><Relationship Id="rId1" Type="http://schemas.openxmlformats.org/officeDocument/2006/relationships/hyperlink" Target="mailto:sitia-soporte@minsegpublica.gob.cl?subject=Asistencia%20con%20Ingreso%20de%20Datos%20-%20Productores%20SITIA" TargetMode="External"/><Relationship Id="rId6" Type="http://schemas.openxmlformats.org/officeDocument/2006/relationships/image" Target="../media/image10.png"/><Relationship Id="rId11" Type="http://schemas.openxmlformats.org/officeDocument/2006/relationships/image" Target="../media/image15.png"/><Relationship Id="rId5" Type="http://schemas.openxmlformats.org/officeDocument/2006/relationships/image" Target="../media/image9.png"/><Relationship Id="rId15" Type="http://schemas.openxmlformats.org/officeDocument/2006/relationships/hyperlink" Target="#'Gestor de Videos'!C8"/><Relationship Id="rId10" Type="http://schemas.openxmlformats.org/officeDocument/2006/relationships/image" Target="../media/image14.png"/><Relationship Id="rId19" Type="http://schemas.openxmlformats.org/officeDocument/2006/relationships/image" Target="../media/image3.png"/><Relationship Id="rId4" Type="http://schemas.openxmlformats.org/officeDocument/2006/relationships/hyperlink" Target="https://sitia.gob.cl/" TargetMode="External"/><Relationship Id="rId9" Type="http://schemas.openxmlformats.org/officeDocument/2006/relationships/image" Target="../media/image13.svg"/><Relationship Id="rId14" Type="http://schemas.openxmlformats.org/officeDocument/2006/relationships/hyperlink" Target="#'Esp. T&#233;cnicas'!D15"/><Relationship Id="rId22" Type="http://schemas.openxmlformats.org/officeDocument/2006/relationships/image" Target="../media/image6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mailto:sitia-soporte@minsegpublica.gob.cl?subject=Asistencia%20con%20Ingreso%20de%20Datos%20-%20Productores%20SITIA" TargetMode="External"/><Relationship Id="rId1" Type="http://schemas.openxmlformats.org/officeDocument/2006/relationships/image" Target="../media/image17.png"/><Relationship Id="rId5" Type="http://schemas.openxmlformats.org/officeDocument/2006/relationships/image" Target="../media/image9.png"/><Relationship Id="rId4" Type="http://schemas.openxmlformats.org/officeDocument/2006/relationships/hyperlink" Target="https://sitia.gob.cl/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3" Type="http://schemas.openxmlformats.org/officeDocument/2006/relationships/image" Target="../media/image20.svg"/><Relationship Id="rId7" Type="http://schemas.openxmlformats.org/officeDocument/2006/relationships/image" Target="../media/image21.png"/><Relationship Id="rId2" Type="http://schemas.openxmlformats.org/officeDocument/2006/relationships/image" Target="../media/image19.png"/><Relationship Id="rId1" Type="http://schemas.openxmlformats.org/officeDocument/2006/relationships/image" Target="../media/image18.emf"/><Relationship Id="rId6" Type="http://schemas.openxmlformats.org/officeDocument/2006/relationships/hyperlink" Target="mailto:sitia-soporte@minsegpublica.gob.cl?subject=Asistencia%20con%20Ingreso%20de%20Datos%20-%20Productores%20SITIA" TargetMode="External"/><Relationship Id="rId5" Type="http://schemas.openxmlformats.org/officeDocument/2006/relationships/image" Target="../media/image9.png"/><Relationship Id="rId4" Type="http://schemas.openxmlformats.org/officeDocument/2006/relationships/hyperlink" Target="https://sitia.gob.cl/" TargetMode="External"/><Relationship Id="rId9" Type="http://schemas.openxmlformats.org/officeDocument/2006/relationships/image" Target="../media/image16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9.png"/><Relationship Id="rId3" Type="http://schemas.openxmlformats.org/officeDocument/2006/relationships/image" Target="../media/image25.png"/><Relationship Id="rId7" Type="http://schemas.openxmlformats.org/officeDocument/2006/relationships/image" Target="../media/image9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6" Type="http://schemas.openxmlformats.org/officeDocument/2006/relationships/hyperlink" Target="https://sitia.gob.cl/" TargetMode="External"/><Relationship Id="rId5" Type="http://schemas.openxmlformats.org/officeDocument/2006/relationships/image" Target="../media/image21.png"/><Relationship Id="rId10" Type="http://schemas.openxmlformats.org/officeDocument/2006/relationships/image" Target="../media/image22.png"/><Relationship Id="rId4" Type="http://schemas.openxmlformats.org/officeDocument/2006/relationships/hyperlink" Target="mailto:sitia-soporte@minsegpublica.gob.cl?subject=Asistencia%20con%20Ingreso%20de%20Datos%20-%20Productores%20SITIA" TargetMode="External"/><Relationship Id="rId9" Type="http://schemas.openxmlformats.org/officeDocument/2006/relationships/image" Target="../media/image20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7.png"/><Relationship Id="rId3" Type="http://schemas.openxmlformats.org/officeDocument/2006/relationships/image" Target="../media/image26.png"/><Relationship Id="rId7" Type="http://schemas.openxmlformats.org/officeDocument/2006/relationships/image" Target="../media/image20.svg"/><Relationship Id="rId2" Type="http://schemas.openxmlformats.org/officeDocument/2006/relationships/image" Target="../media/image7.png"/><Relationship Id="rId1" Type="http://schemas.openxmlformats.org/officeDocument/2006/relationships/hyperlink" Target="mailto:sitia-soporte@minsegpublica.gob.cl?subject=Asistencia%20con%20Ingreso%20de%20Datos%20-%20Productores%20SITIA" TargetMode="External"/><Relationship Id="rId6" Type="http://schemas.openxmlformats.org/officeDocument/2006/relationships/image" Target="../media/image19.png"/><Relationship Id="rId5" Type="http://schemas.openxmlformats.org/officeDocument/2006/relationships/image" Target="../media/image9.png"/><Relationship Id="rId10" Type="http://schemas.openxmlformats.org/officeDocument/2006/relationships/image" Target="../media/image29.png"/><Relationship Id="rId4" Type="http://schemas.openxmlformats.org/officeDocument/2006/relationships/hyperlink" Target="https://sitia.gob.cl/" TargetMode="External"/><Relationship Id="rId9" Type="http://schemas.openxmlformats.org/officeDocument/2006/relationships/image" Target="../media/image28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552450</xdr:colOff>
      <xdr:row>20</xdr:row>
      <xdr:rowOff>9525</xdr:rowOff>
    </xdr:from>
    <xdr:to>
      <xdr:col>13</xdr:col>
      <xdr:colOff>1371600</xdr:colOff>
      <xdr:row>24</xdr:row>
      <xdr:rowOff>180975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48A6E643-A318-95CF-DEDA-3EA53862F10F}"/>
            </a:ext>
          </a:extLst>
        </xdr:cNvPr>
        <xdr:cNvGrpSpPr/>
      </xdr:nvGrpSpPr>
      <xdr:grpSpPr>
        <a:xfrm>
          <a:off x="7239000" y="4200525"/>
          <a:ext cx="1428750" cy="933450"/>
          <a:chOff x="7239000" y="4200525"/>
          <a:chExt cx="1428750" cy="933450"/>
        </a:xfrm>
      </xdr:grpSpPr>
      <xdr:sp macro="" textlink="">
        <xdr:nvSpPr>
          <xdr:cNvPr id="3" name="Rectángulo: esquinas redondeadas 2">
            <a:extLst>
              <a:ext uri="{FF2B5EF4-FFF2-40B4-BE49-F238E27FC236}">
                <a16:creationId xmlns:a16="http://schemas.microsoft.com/office/drawing/2014/main" id="{A0EE7575-AB60-1381-34C0-E159A1BA7440}"/>
              </a:ext>
            </a:extLst>
          </xdr:cNvPr>
          <xdr:cNvSpPr/>
        </xdr:nvSpPr>
        <xdr:spPr>
          <a:xfrm>
            <a:off x="737235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L" sz="1100" b="1"/>
              <a:t>Organización</a:t>
            </a:r>
          </a:p>
        </xdr:txBody>
      </xdr:sp>
      <xdr:sp macro="" textlink="">
        <xdr:nvSpPr>
          <xdr:cNvPr id="2" name="Elipse 1">
            <a:extLst>
              <a:ext uri="{FF2B5EF4-FFF2-40B4-BE49-F238E27FC236}">
                <a16:creationId xmlns:a16="http://schemas.microsoft.com/office/drawing/2014/main" id="{E6B0B3A8-DFD7-5478-D5FA-438947C77A8B}"/>
              </a:ext>
            </a:extLst>
          </xdr:cNvPr>
          <xdr:cNvSpPr/>
        </xdr:nvSpPr>
        <xdr:spPr>
          <a:xfrm>
            <a:off x="7239000" y="4200525"/>
            <a:ext cx="360000" cy="360000"/>
          </a:xfrm>
          <a:prstGeom prst="ellipse">
            <a:avLst/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1.</a:t>
            </a:r>
          </a:p>
        </xdr:txBody>
      </xdr:sp>
    </xdr:grpSp>
    <xdr:clientData/>
  </xdr:twoCellAnchor>
  <xdr:twoCellAnchor>
    <xdr:from>
      <xdr:col>14</xdr:col>
      <xdr:colOff>139700</xdr:colOff>
      <xdr:row>19</xdr:row>
      <xdr:rowOff>161925</xdr:rowOff>
    </xdr:from>
    <xdr:to>
      <xdr:col>16</xdr:col>
      <xdr:colOff>196850</xdr:colOff>
      <xdr:row>24</xdr:row>
      <xdr:rowOff>180975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5F68054C-3DCF-DBCC-2421-7BBDAB7FE68A}"/>
            </a:ext>
          </a:extLst>
        </xdr:cNvPr>
        <xdr:cNvGrpSpPr/>
      </xdr:nvGrpSpPr>
      <xdr:grpSpPr>
        <a:xfrm>
          <a:off x="9007475" y="4162425"/>
          <a:ext cx="1428750" cy="971550"/>
          <a:chOff x="9048750" y="4162425"/>
          <a:chExt cx="1428750" cy="971550"/>
        </a:xfrm>
      </xdr:grpSpPr>
      <xdr:sp macro="" textlink="">
        <xdr:nvSpPr>
          <xdr:cNvPr id="4" name="Rectángulo: esquinas redondeadas 3">
            <a:extLst>
              <a:ext uri="{FF2B5EF4-FFF2-40B4-BE49-F238E27FC236}">
                <a16:creationId xmlns:a16="http://schemas.microsoft.com/office/drawing/2014/main" id="{85B517D5-8D19-4E69-9693-92F9285E3754}"/>
              </a:ext>
            </a:extLst>
          </xdr:cNvPr>
          <xdr:cNvSpPr/>
        </xdr:nvSpPr>
        <xdr:spPr>
          <a:xfrm>
            <a:off x="918210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Especificaciones Técnicas</a:t>
            </a:r>
            <a:endParaRPr lang="es-CL">
              <a:effectLst/>
            </a:endParaRPr>
          </a:p>
        </xdr:txBody>
      </xdr:sp>
      <xdr:sp macro="" textlink="">
        <xdr:nvSpPr>
          <xdr:cNvPr id="5" name="Elipse 4">
            <a:extLst>
              <a:ext uri="{FF2B5EF4-FFF2-40B4-BE49-F238E27FC236}">
                <a16:creationId xmlns:a16="http://schemas.microsoft.com/office/drawing/2014/main" id="{6B87721E-4B4F-4ACD-94C2-377D8D66538F}"/>
              </a:ext>
            </a:extLst>
          </xdr:cNvPr>
          <xdr:cNvSpPr/>
        </xdr:nvSpPr>
        <xdr:spPr>
          <a:xfrm>
            <a:off x="9048750" y="4162425"/>
            <a:ext cx="360000" cy="360000"/>
          </a:xfrm>
          <a:prstGeom prst="ellipse">
            <a:avLst/>
          </a:prstGeom>
          <a:solidFill>
            <a:schemeClr val="accent1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2.</a:t>
            </a:r>
          </a:p>
        </xdr:txBody>
      </xdr:sp>
    </xdr:grpSp>
    <xdr:clientData/>
  </xdr:twoCellAnchor>
  <xdr:twoCellAnchor>
    <xdr:from>
      <xdr:col>16</xdr:col>
      <xdr:colOff>536575</xdr:colOff>
      <xdr:row>19</xdr:row>
      <xdr:rowOff>171450</xdr:rowOff>
    </xdr:from>
    <xdr:to>
      <xdr:col>19</xdr:col>
      <xdr:colOff>136525</xdr:colOff>
      <xdr:row>24</xdr:row>
      <xdr:rowOff>180975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FBB69A9E-0E03-486D-150E-A4387E2FFD16}"/>
            </a:ext>
          </a:extLst>
        </xdr:cNvPr>
        <xdr:cNvGrpSpPr/>
      </xdr:nvGrpSpPr>
      <xdr:grpSpPr>
        <a:xfrm>
          <a:off x="10775950" y="4171950"/>
          <a:ext cx="1428750" cy="962025"/>
          <a:chOff x="11439525" y="4171950"/>
          <a:chExt cx="1428750" cy="962025"/>
        </a:xfrm>
      </xdr:grpSpPr>
      <xdr:sp macro="" textlink="">
        <xdr:nvSpPr>
          <xdr:cNvPr id="6" name="Rectángulo: esquinas redondeadas 5">
            <a:extLst>
              <a:ext uri="{FF2B5EF4-FFF2-40B4-BE49-F238E27FC236}">
                <a16:creationId xmlns:a16="http://schemas.microsoft.com/office/drawing/2014/main" id="{81EAE245-DF44-4925-BDCA-1058974CCF3F}"/>
              </a:ext>
            </a:extLst>
          </xdr:cNvPr>
          <xdr:cNvSpPr/>
        </xdr:nvSpPr>
        <xdr:spPr>
          <a:xfrm>
            <a:off x="11572875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Sistema de Gestión de Videos</a:t>
            </a:r>
            <a:endParaRPr lang="es-CL">
              <a:effectLst/>
            </a:endParaRPr>
          </a:p>
        </xdr:txBody>
      </xdr:sp>
      <xdr:sp macro="" textlink="">
        <xdr:nvSpPr>
          <xdr:cNvPr id="7" name="Elipse 6">
            <a:extLst>
              <a:ext uri="{FF2B5EF4-FFF2-40B4-BE49-F238E27FC236}">
                <a16:creationId xmlns:a16="http://schemas.microsoft.com/office/drawing/2014/main" id="{D354E9D5-74CD-4278-AFB5-2BD3EE4DC8F4}"/>
              </a:ext>
            </a:extLst>
          </xdr:cNvPr>
          <xdr:cNvSpPr/>
        </xdr:nvSpPr>
        <xdr:spPr>
          <a:xfrm>
            <a:off x="11439525" y="4171950"/>
            <a:ext cx="360000" cy="360000"/>
          </a:xfrm>
          <a:prstGeom prst="ellipse">
            <a:avLst/>
          </a:prstGeom>
          <a:solidFill>
            <a:srgbClr val="203AE2"/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3.</a:t>
            </a:r>
          </a:p>
        </xdr:txBody>
      </xdr:sp>
    </xdr:grpSp>
    <xdr:clientData/>
  </xdr:twoCellAnchor>
  <xdr:twoCellAnchor>
    <xdr:from>
      <xdr:col>19</xdr:col>
      <xdr:colOff>476250</xdr:colOff>
      <xdr:row>19</xdr:row>
      <xdr:rowOff>133350</xdr:rowOff>
    </xdr:from>
    <xdr:to>
      <xdr:col>20</xdr:col>
      <xdr:colOff>1295400</xdr:colOff>
      <xdr:row>24</xdr:row>
      <xdr:rowOff>180975</xdr:rowOff>
    </xdr:to>
    <xdr:grpSp>
      <xdr:nvGrpSpPr>
        <xdr:cNvPr id="12" name="Grupo 11">
          <a:extLst>
            <a:ext uri="{FF2B5EF4-FFF2-40B4-BE49-F238E27FC236}">
              <a16:creationId xmlns:a16="http://schemas.microsoft.com/office/drawing/2014/main" id="{CCA2702A-4B32-9450-6177-CD1FF2588F6C}"/>
            </a:ext>
          </a:extLst>
        </xdr:cNvPr>
        <xdr:cNvGrpSpPr/>
      </xdr:nvGrpSpPr>
      <xdr:grpSpPr>
        <a:xfrm>
          <a:off x="12544425" y="4133850"/>
          <a:ext cx="1428750" cy="1000125"/>
          <a:chOff x="13030200" y="4133850"/>
          <a:chExt cx="1428750" cy="1000125"/>
        </a:xfrm>
      </xdr:grpSpPr>
      <xdr:sp macro="" textlink="">
        <xdr:nvSpPr>
          <xdr:cNvPr id="8" name="Rectángulo: esquinas redondeadas 7">
            <a:extLst>
              <a:ext uri="{FF2B5EF4-FFF2-40B4-BE49-F238E27FC236}">
                <a16:creationId xmlns:a16="http://schemas.microsoft.com/office/drawing/2014/main" id="{09412A79-D1CE-4192-874F-94FCA441C380}"/>
              </a:ext>
            </a:extLst>
          </xdr:cNvPr>
          <xdr:cNvSpPr/>
        </xdr:nvSpPr>
        <xdr:spPr>
          <a:xfrm>
            <a:off x="1316355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Inventario de Cámaras y Dispositivos</a:t>
            </a:r>
            <a:endParaRPr lang="es-CL">
              <a:effectLst/>
            </a:endParaRPr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BD5D12EB-C80B-429F-B7E2-58776EE69F69}"/>
              </a:ext>
            </a:extLst>
          </xdr:cNvPr>
          <xdr:cNvSpPr/>
        </xdr:nvSpPr>
        <xdr:spPr>
          <a:xfrm>
            <a:off x="13030200" y="4133850"/>
            <a:ext cx="360000" cy="360000"/>
          </a:xfrm>
          <a:prstGeom prst="ellipse">
            <a:avLst/>
          </a:prstGeom>
          <a:solidFill>
            <a:srgbClr val="122187"/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4.</a:t>
            </a:r>
          </a:p>
        </xdr:txBody>
      </xdr:sp>
    </xdr:grpSp>
    <xdr:clientData/>
  </xdr:twoCellAnchor>
  <xdr:twoCellAnchor editAs="oneCell">
    <xdr:from>
      <xdr:col>13</xdr:col>
      <xdr:colOff>1381125</xdr:colOff>
      <xdr:row>21</xdr:row>
      <xdr:rowOff>161925</xdr:rowOff>
    </xdr:from>
    <xdr:to>
      <xdr:col>14</xdr:col>
      <xdr:colOff>238125</xdr:colOff>
      <xdr:row>24</xdr:row>
      <xdr:rowOff>19050</xdr:rowOff>
    </xdr:to>
    <xdr:pic>
      <xdr:nvPicPr>
        <xdr:cNvPr id="10" name="Gráfico 9" descr="Flechas de cheurón con relleno sólido">
          <a:extLst>
            <a:ext uri="{FF2B5EF4-FFF2-40B4-BE49-F238E27FC236}">
              <a16:creationId xmlns:a16="http://schemas.microsoft.com/office/drawing/2014/main" id="{D07B3110-BB56-4094-8605-F40E542C2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677275" y="4543425"/>
          <a:ext cx="428625" cy="428625"/>
        </a:xfrm>
        <a:prstGeom prst="rect">
          <a:avLst/>
        </a:prstGeom>
      </xdr:spPr>
    </xdr:pic>
    <xdr:clientData/>
  </xdr:twoCellAnchor>
  <xdr:twoCellAnchor editAs="oneCell">
    <xdr:from>
      <xdr:col>16</xdr:col>
      <xdr:colOff>209550</xdr:colOff>
      <xdr:row>21</xdr:row>
      <xdr:rowOff>161925</xdr:rowOff>
    </xdr:from>
    <xdr:to>
      <xdr:col>17</xdr:col>
      <xdr:colOff>28575</xdr:colOff>
      <xdr:row>24</xdr:row>
      <xdr:rowOff>19050</xdr:rowOff>
    </xdr:to>
    <xdr:pic>
      <xdr:nvPicPr>
        <xdr:cNvPr id="17" name="Gráfico 16" descr="Flechas de cheurón con relleno sólido">
          <a:extLst>
            <a:ext uri="{FF2B5EF4-FFF2-40B4-BE49-F238E27FC236}">
              <a16:creationId xmlns:a16="http://schemas.microsoft.com/office/drawing/2014/main" id="{7C87C983-6C28-4106-9DF6-D54C8ADAB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448925" y="4543425"/>
          <a:ext cx="428625" cy="428625"/>
        </a:xfrm>
        <a:prstGeom prst="rect">
          <a:avLst/>
        </a:prstGeom>
      </xdr:spPr>
    </xdr:pic>
    <xdr:clientData/>
  </xdr:twoCellAnchor>
  <xdr:twoCellAnchor editAs="oneCell">
    <xdr:from>
      <xdr:col>19</xdr:col>
      <xdr:colOff>142875</xdr:colOff>
      <xdr:row>21</xdr:row>
      <xdr:rowOff>161925</xdr:rowOff>
    </xdr:from>
    <xdr:to>
      <xdr:col>19</xdr:col>
      <xdr:colOff>571500</xdr:colOff>
      <xdr:row>24</xdr:row>
      <xdr:rowOff>19050</xdr:rowOff>
    </xdr:to>
    <xdr:pic>
      <xdr:nvPicPr>
        <xdr:cNvPr id="18" name="Gráfico 17" descr="Flechas de cheurón con relleno sólido">
          <a:extLst>
            <a:ext uri="{FF2B5EF4-FFF2-40B4-BE49-F238E27FC236}">
              <a16:creationId xmlns:a16="http://schemas.microsoft.com/office/drawing/2014/main" id="{84A9C419-BC92-4860-8052-BC203C25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2211050" y="4543425"/>
          <a:ext cx="428625" cy="428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58</xdr:row>
      <xdr:rowOff>74520</xdr:rowOff>
    </xdr:from>
    <xdr:to>
      <xdr:col>7</xdr:col>
      <xdr:colOff>0</xdr:colOff>
      <xdr:row>59</xdr:row>
      <xdr:rowOff>185645</xdr:rowOff>
    </xdr:to>
    <xdr:sp macro="" textlink="">
      <xdr:nvSpPr>
        <xdr:cNvPr id="3" name="Rectángulo 27">
          <a:extLst>
            <a:ext uri="{FF2B5EF4-FFF2-40B4-BE49-F238E27FC236}">
              <a16:creationId xmlns:a16="http://schemas.microsoft.com/office/drawing/2014/main" id="{4B8F5973-1527-4906-BD5C-8309863F49C3}"/>
            </a:ext>
            <a:ext uri="{147F2762-F138-4A5C-976F-8EAC2B608ADB}">
              <a16:predDERef xmlns:a16="http://schemas.microsoft.com/office/drawing/2014/main" pred="{A300AD2F-87D0-EBB6-C207-467C6AEA3A7C}"/>
            </a:ext>
          </a:extLst>
        </xdr:cNvPr>
        <xdr:cNvSpPr>
          <a:spLocks noChangeAspect="1"/>
        </xdr:cNvSpPr>
      </xdr:nvSpPr>
      <xdr:spPr>
        <a:xfrm>
          <a:off x="0" y="20077020"/>
          <a:ext cx="9031941" cy="301625"/>
        </a:xfrm>
        <a:prstGeom prst="rect">
          <a:avLst/>
        </a:prstGeom>
        <a:solidFill>
          <a:srgbClr val="93CDFF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es-CL" sz="800" b="0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</a:rPr>
            <a:t>Toda la información sobre el proceso se encuentra en:</a:t>
          </a:r>
        </a:p>
        <a:p>
          <a:pPr algn="ctr"/>
          <a:r>
            <a:rPr lang="es-CL" sz="800" b="1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https://integracion.sitia.gob.cl/docs/requerimientos/registro-productor/</a:t>
          </a:r>
          <a:endParaRPr lang="es-CL" sz="800" b="1">
            <a:solidFill>
              <a:schemeClr val="tx1">
                <a:lumMod val="85000"/>
                <a:lumOff val="15000"/>
              </a:schemeClr>
            </a:solidFill>
            <a:latin typeface="Aptos Mono" panose="020B0009020202020204" pitchFamily="49" charset="0"/>
          </a:endParaRPr>
        </a:p>
      </xdr:txBody>
    </xdr:sp>
    <xdr:clientData/>
  </xdr:twoCellAnchor>
  <xdr:twoCellAnchor editAs="oneCell">
    <xdr:from>
      <xdr:col>5</xdr:col>
      <xdr:colOff>172214</xdr:colOff>
      <xdr:row>57</xdr:row>
      <xdr:rowOff>157070</xdr:rowOff>
    </xdr:from>
    <xdr:to>
      <xdr:col>7</xdr:col>
      <xdr:colOff>0</xdr:colOff>
      <xdr:row>60</xdr:row>
      <xdr:rowOff>131035</xdr:rowOff>
    </xdr:to>
    <xdr:pic>
      <xdr:nvPicPr>
        <xdr:cNvPr id="29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FAB74A-4D9A-4938-9B59-C6A180014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377596" y="19969070"/>
          <a:ext cx="1654345" cy="545465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4</xdr:col>
      <xdr:colOff>3057496</xdr:colOff>
      <xdr:row>3</xdr:row>
      <xdr:rowOff>0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F9A93045-322E-1D70-C5D0-22C19C3ED50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9200"/>
        <a:stretch>
          <a:fillRect/>
        </a:stretch>
      </xdr:blipFill>
      <xdr:spPr bwMode="auto">
        <a:xfrm>
          <a:off x="0" y="0"/>
          <a:ext cx="6792230" cy="930088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5</xdr:col>
      <xdr:colOff>190500</xdr:colOff>
      <xdr:row>0</xdr:row>
      <xdr:rowOff>104217</xdr:rowOff>
    </xdr:from>
    <xdr:to>
      <xdr:col>6</xdr:col>
      <xdr:colOff>939899</xdr:colOff>
      <xdr:row>3</xdr:row>
      <xdr:rowOff>56293</xdr:rowOff>
    </xdr:to>
    <xdr:pic>
      <xdr:nvPicPr>
        <xdr:cNvPr id="24" name="Imagen 2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F44BD8-EC17-F0BC-9C22-E79C38C0F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395882" y="107392"/>
          <a:ext cx="1480957" cy="878989"/>
        </a:xfrm>
        <a:prstGeom prst="rect">
          <a:avLst/>
        </a:prstGeom>
      </xdr:spPr>
    </xdr:pic>
    <xdr:clientData/>
  </xdr:twoCellAnchor>
  <xdr:twoCellAnchor editAs="absolute">
    <xdr:from>
      <xdr:col>0</xdr:col>
      <xdr:colOff>30442</xdr:colOff>
      <xdr:row>32</xdr:row>
      <xdr:rowOff>217819</xdr:rowOff>
    </xdr:from>
    <xdr:to>
      <xdr:col>0</xdr:col>
      <xdr:colOff>829421</xdr:colOff>
      <xdr:row>34</xdr:row>
      <xdr:rowOff>100293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81F8CFFC-3557-37CF-F46E-FF35A87AA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flipH="1">
          <a:off x="30442" y="10857244"/>
          <a:ext cx="798979" cy="825449"/>
        </a:xfrm>
        <a:prstGeom prst="rect">
          <a:avLst/>
        </a:prstGeom>
      </xdr:spPr>
    </xdr:pic>
    <xdr:clientData/>
  </xdr:twoCellAnchor>
  <xdr:twoCellAnchor editAs="absolute">
    <xdr:from>
      <xdr:col>5</xdr:col>
      <xdr:colOff>134470</xdr:colOff>
      <xdr:row>12</xdr:row>
      <xdr:rowOff>107763</xdr:rowOff>
    </xdr:from>
    <xdr:to>
      <xdr:col>6</xdr:col>
      <xdr:colOff>1008528</xdr:colOff>
      <xdr:row>13</xdr:row>
      <xdr:rowOff>468497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8A9141BB-943B-A914-FDB6-1769B839E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39852" y="2808381"/>
          <a:ext cx="1602441" cy="137729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49</xdr:row>
      <xdr:rowOff>115208</xdr:rowOff>
    </xdr:from>
    <xdr:to>
      <xdr:col>7</xdr:col>
      <xdr:colOff>0</xdr:colOff>
      <xdr:row>56</xdr:row>
      <xdr:rowOff>170806</xdr:rowOff>
    </xdr:to>
    <xdr:grpSp>
      <xdr:nvGrpSpPr>
        <xdr:cNvPr id="61" name="Grupo 60" hidden="1">
          <a:extLst>
            <a:ext uri="{FF2B5EF4-FFF2-40B4-BE49-F238E27FC236}">
              <a16:creationId xmlns:a16="http://schemas.microsoft.com/office/drawing/2014/main" id="{02D07B82-530B-CFF4-128E-C18B006F7B90}"/>
            </a:ext>
          </a:extLst>
        </xdr:cNvPr>
        <xdr:cNvGrpSpPr/>
      </xdr:nvGrpSpPr>
      <xdr:grpSpPr>
        <a:xfrm>
          <a:off x="0" y="19479533"/>
          <a:ext cx="8648700" cy="1389098"/>
          <a:chOff x="0" y="13077146"/>
          <a:chExt cx="7897813" cy="1389098"/>
        </a:xfrm>
      </xdr:grpSpPr>
      <xdr:sp macro="" textlink="">
        <xdr:nvSpPr>
          <xdr:cNvPr id="39" name="Rectángulo 38">
            <a:extLst>
              <a:ext uri="{FF2B5EF4-FFF2-40B4-BE49-F238E27FC236}">
                <a16:creationId xmlns:a16="http://schemas.microsoft.com/office/drawing/2014/main" id="{3EFB3B7A-4E3E-57B2-0546-12E94B05D07A}"/>
              </a:ext>
            </a:extLst>
          </xdr:cNvPr>
          <xdr:cNvSpPr/>
        </xdr:nvSpPr>
        <xdr:spPr>
          <a:xfrm>
            <a:off x="0" y="13077146"/>
            <a:ext cx="7897813" cy="364323"/>
          </a:xfrm>
          <a:prstGeom prst="rect">
            <a:avLst/>
          </a:prstGeom>
          <a:solidFill>
            <a:srgbClr val="1B7D0F">
              <a:alpha val="99000"/>
            </a:srgb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lIns="468000" rtlCol="0" anchor="ctr">
            <a:spAutoFit/>
          </a:bodyPr>
          <a:lstStyle/>
          <a:p>
            <a:pPr algn="l"/>
            <a:r>
              <a:rPr lang="es-CL" sz="1100" b="1" baseline="0"/>
              <a:t>Tip</a:t>
            </a:r>
            <a:r>
              <a:rPr lang="es-CL" sz="900" b="1" baseline="0"/>
              <a:t>: Si seleccionas el encabezado de alguna columna, podrás ver la descripción del campo.</a:t>
            </a:r>
            <a:endParaRPr lang="es-CL" sz="900" b="1"/>
          </a:p>
        </xdr:txBody>
      </xdr:sp>
      <xdr:pic>
        <xdr:nvPicPr>
          <xdr:cNvPr id="38" name="Gráfico 37" descr="Luces encendidas con relleno sólido">
            <a:extLst>
              <a:ext uri="{FF2B5EF4-FFF2-40B4-BE49-F238E27FC236}">
                <a16:creationId xmlns:a16="http://schemas.microsoft.com/office/drawing/2014/main" id="{6D13345A-B4DE-71C7-EB6A-A83637FCA31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>
            <a:extLs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42719" y="13079267"/>
            <a:ext cx="343189" cy="346364"/>
          </a:xfrm>
          <a:prstGeom prst="rect">
            <a:avLst/>
          </a:prstGeom>
        </xdr:spPr>
      </xdr:pic>
      <xdr:pic>
        <xdr:nvPicPr>
          <xdr:cNvPr id="42" name="Imagen 41">
            <a:extLst>
              <a:ext uri="{FF2B5EF4-FFF2-40B4-BE49-F238E27FC236}">
                <a16:creationId xmlns:a16="http://schemas.microsoft.com/office/drawing/2014/main" id="{5F95D87B-BFA7-75AC-EBC8-30C0345E40B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0"/>
          <a:srcRect l="1167" t="33843" r="21793" b="49672"/>
          <a:stretch>
            <a:fillRect/>
          </a:stretch>
        </xdr:blipFill>
        <xdr:spPr>
          <a:xfrm>
            <a:off x="0" y="13450491"/>
            <a:ext cx="7897813" cy="1015753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cxnSp macro="">
        <xdr:nvCxnSpPr>
          <xdr:cNvPr id="44" name="Conector: curvado 43">
            <a:extLst>
              <a:ext uri="{FF2B5EF4-FFF2-40B4-BE49-F238E27FC236}">
                <a16:creationId xmlns:a16="http://schemas.microsoft.com/office/drawing/2014/main" id="{FBEEED4E-EED7-404D-EB74-2E0159B83319}"/>
              </a:ext>
            </a:extLst>
          </xdr:cNvPr>
          <xdr:cNvCxnSpPr>
            <a:cxnSpLocks/>
          </xdr:cNvCxnSpPr>
        </xdr:nvCxnSpPr>
        <xdr:spPr>
          <a:xfrm>
            <a:off x="1714500" y="13398500"/>
            <a:ext cx="2008188" cy="762000"/>
          </a:xfrm>
          <a:prstGeom prst="curvedConnector3">
            <a:avLst>
              <a:gd name="adj1" fmla="val -593"/>
            </a:avLst>
          </a:prstGeom>
          <a:ln w="19050" cap="flat" cmpd="sng" algn="ctr">
            <a:solidFill>
              <a:srgbClr val="1B7D0F"/>
            </a:solidFill>
            <a:prstDash val="solid"/>
            <a:round/>
            <a:headEnd type="none" w="med" len="med"/>
            <a:tailEnd type="arrow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0</xdr:col>
      <xdr:colOff>0</xdr:colOff>
      <xdr:row>48</xdr:row>
      <xdr:rowOff>331786</xdr:rowOff>
    </xdr:from>
    <xdr:to>
      <xdr:col>7</xdr:col>
      <xdr:colOff>0</xdr:colOff>
      <xdr:row>56</xdr:row>
      <xdr:rowOff>238126</xdr:rowOff>
    </xdr:to>
    <xdr:pic>
      <xdr:nvPicPr>
        <xdr:cNvPr id="60" name="Imagen 59">
          <a:extLst>
            <a:ext uri="{FF2B5EF4-FFF2-40B4-BE49-F238E27FC236}">
              <a16:creationId xmlns:a16="http://schemas.microsoft.com/office/drawing/2014/main" id="{2D3BCBE9-79DB-73C9-D496-2DC46C2509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/>
        <a:srcRect r="503"/>
        <a:stretch>
          <a:fillRect/>
        </a:stretch>
      </xdr:blipFill>
      <xdr:spPr>
        <a:xfrm>
          <a:off x="0" y="18025874"/>
          <a:ext cx="9031941" cy="166248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48</xdr:row>
      <xdr:rowOff>261937</xdr:rowOff>
    </xdr:from>
    <xdr:to>
      <xdr:col>7</xdr:col>
      <xdr:colOff>0</xdr:colOff>
      <xdr:row>48</xdr:row>
      <xdr:rowOff>261937</xdr:rowOff>
    </xdr:to>
    <xdr:cxnSp macro="">
      <xdr:nvCxnSpPr>
        <xdr:cNvPr id="63" name="Conector recto 62">
          <a:extLst>
            <a:ext uri="{FF2B5EF4-FFF2-40B4-BE49-F238E27FC236}">
              <a16:creationId xmlns:a16="http://schemas.microsoft.com/office/drawing/2014/main" id="{F9EBE6F3-AEF3-9A8B-C2F0-581BC158691B}"/>
            </a:ext>
          </a:extLst>
        </xdr:cNvPr>
        <xdr:cNvCxnSpPr/>
      </xdr:nvCxnSpPr>
      <xdr:spPr>
        <a:xfrm flipV="1">
          <a:off x="0" y="13034962"/>
          <a:ext cx="8639175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8</xdr:row>
      <xdr:rowOff>25382</xdr:rowOff>
    </xdr:from>
    <xdr:to>
      <xdr:col>7</xdr:col>
      <xdr:colOff>0</xdr:colOff>
      <xdr:row>8</xdr:row>
      <xdr:rowOff>25382</xdr:rowOff>
    </xdr:to>
    <xdr:cxnSp macro="">
      <xdr:nvCxnSpPr>
        <xdr:cNvPr id="64" name="Conector recto 63">
          <a:extLst>
            <a:ext uri="{FF2B5EF4-FFF2-40B4-BE49-F238E27FC236}">
              <a16:creationId xmlns:a16="http://schemas.microsoft.com/office/drawing/2014/main" id="{021ACE62-8089-43D0-A977-ED7081EB5D80}"/>
            </a:ext>
          </a:extLst>
        </xdr:cNvPr>
        <xdr:cNvCxnSpPr/>
      </xdr:nvCxnSpPr>
      <xdr:spPr>
        <a:xfrm flipV="1">
          <a:off x="0" y="1930382"/>
          <a:ext cx="7897813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57</xdr:row>
      <xdr:rowOff>39687</xdr:rowOff>
    </xdr:from>
    <xdr:to>
      <xdr:col>7</xdr:col>
      <xdr:colOff>0</xdr:colOff>
      <xdr:row>57</xdr:row>
      <xdr:rowOff>39687</xdr:rowOff>
    </xdr:to>
    <xdr:cxnSp macro="">
      <xdr:nvCxnSpPr>
        <xdr:cNvPr id="66" name="Conector recto 65">
          <a:extLst>
            <a:ext uri="{FF2B5EF4-FFF2-40B4-BE49-F238E27FC236}">
              <a16:creationId xmlns:a16="http://schemas.microsoft.com/office/drawing/2014/main" id="{B47DB684-546C-42C1-9337-62620D97D7CA}"/>
            </a:ext>
          </a:extLst>
        </xdr:cNvPr>
        <xdr:cNvCxnSpPr/>
      </xdr:nvCxnSpPr>
      <xdr:spPr>
        <a:xfrm flipV="1">
          <a:off x="0" y="14689137"/>
          <a:ext cx="8639175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29</xdr:row>
      <xdr:rowOff>63500</xdr:rowOff>
    </xdr:from>
    <xdr:to>
      <xdr:col>7</xdr:col>
      <xdr:colOff>0</xdr:colOff>
      <xdr:row>29</xdr:row>
      <xdr:rowOff>63500</xdr:rowOff>
    </xdr:to>
    <xdr:cxnSp macro="">
      <xdr:nvCxnSpPr>
        <xdr:cNvPr id="67" name="Conector recto 66">
          <a:extLst>
            <a:ext uri="{FF2B5EF4-FFF2-40B4-BE49-F238E27FC236}">
              <a16:creationId xmlns:a16="http://schemas.microsoft.com/office/drawing/2014/main" id="{76D8E65F-BACC-4F91-B98E-D3E185852DE8}"/>
            </a:ext>
          </a:extLst>
        </xdr:cNvPr>
        <xdr:cNvCxnSpPr/>
      </xdr:nvCxnSpPr>
      <xdr:spPr>
        <a:xfrm flipV="1">
          <a:off x="0" y="6318250"/>
          <a:ext cx="7897813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46</xdr:row>
      <xdr:rowOff>0</xdr:rowOff>
    </xdr:from>
    <xdr:to>
      <xdr:col>7</xdr:col>
      <xdr:colOff>0</xdr:colOff>
      <xdr:row>46</xdr:row>
      <xdr:rowOff>0</xdr:rowOff>
    </xdr:to>
    <xdr:cxnSp macro="">
      <xdr:nvCxnSpPr>
        <xdr:cNvPr id="2" name="Conector recto 66">
          <a:extLst>
            <a:ext uri="{FF2B5EF4-FFF2-40B4-BE49-F238E27FC236}">
              <a16:creationId xmlns:a16="http://schemas.microsoft.com/office/drawing/2014/main" id="{4CDD5287-BFAE-414B-A538-5BA6257D2E40}"/>
            </a:ext>
          </a:extLst>
        </xdr:cNvPr>
        <xdr:cNvCxnSpPr/>
      </xdr:nvCxnSpPr>
      <xdr:spPr>
        <a:xfrm flipV="1">
          <a:off x="0" y="14426045"/>
          <a:ext cx="9022773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</xdr:row>
      <xdr:rowOff>0</xdr:rowOff>
    </xdr:from>
    <xdr:to>
      <xdr:col>7</xdr:col>
      <xdr:colOff>0</xdr:colOff>
      <xdr:row>20</xdr:row>
      <xdr:rowOff>0</xdr:rowOff>
    </xdr:to>
    <xdr:cxnSp macro="">
      <xdr:nvCxnSpPr>
        <xdr:cNvPr id="4" name="Conector recto 66">
          <a:extLst>
            <a:ext uri="{FF2B5EF4-FFF2-40B4-BE49-F238E27FC236}">
              <a16:creationId xmlns:a16="http://schemas.microsoft.com/office/drawing/2014/main" id="{B159977D-3FC3-40AD-9486-E23F120FA3FB}"/>
            </a:ext>
          </a:extLst>
        </xdr:cNvPr>
        <xdr:cNvCxnSpPr/>
      </xdr:nvCxnSpPr>
      <xdr:spPr>
        <a:xfrm flipV="1">
          <a:off x="0" y="6113318"/>
          <a:ext cx="9022773" cy="0"/>
        </a:xfrm>
        <a:prstGeom prst="line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100852</xdr:colOff>
      <xdr:row>23</xdr:row>
      <xdr:rowOff>11205</xdr:rowOff>
    </xdr:from>
    <xdr:to>
      <xdr:col>6</xdr:col>
      <xdr:colOff>999963</xdr:colOff>
      <xdr:row>25</xdr:row>
      <xdr:rowOff>154666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E82C812-473E-7631-C92B-2EFDA2814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034617" y="6723529"/>
          <a:ext cx="902286" cy="905461"/>
        </a:xfrm>
        <a:prstGeom prst="rect">
          <a:avLst/>
        </a:prstGeom>
      </xdr:spPr>
    </xdr:pic>
    <xdr:clientData/>
  </xdr:twoCellAnchor>
  <xdr:twoCellAnchor>
    <xdr:from>
      <xdr:col>0</xdr:col>
      <xdr:colOff>704850</xdr:colOff>
      <xdr:row>2</xdr:row>
      <xdr:rowOff>123825</xdr:rowOff>
    </xdr:from>
    <xdr:to>
      <xdr:col>3</xdr:col>
      <xdr:colOff>314325</xdr:colOff>
      <xdr:row>7</xdr:row>
      <xdr:rowOff>104775</xdr:rowOff>
    </xdr:to>
    <xdr:grpSp>
      <xdr:nvGrpSpPr>
        <xdr:cNvPr id="7" name="Grupo 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04857FD-9773-48CC-AA3E-15FD3373CB2B}"/>
            </a:ext>
          </a:extLst>
        </xdr:cNvPr>
        <xdr:cNvGrpSpPr/>
      </xdr:nvGrpSpPr>
      <xdr:grpSpPr>
        <a:xfrm>
          <a:off x="704850" y="885825"/>
          <a:ext cx="1428750" cy="933450"/>
          <a:chOff x="7239000" y="4200525"/>
          <a:chExt cx="1428750" cy="933450"/>
        </a:xfrm>
      </xdr:grpSpPr>
      <xdr:sp macro="" textlink="">
        <xdr:nvSpPr>
          <xdr:cNvPr id="8" name="Rectángulo: esquinas redondeadas 7">
            <a:extLst>
              <a:ext uri="{FF2B5EF4-FFF2-40B4-BE49-F238E27FC236}">
                <a16:creationId xmlns:a16="http://schemas.microsoft.com/office/drawing/2014/main" id="{42A04B72-02A1-5B44-EB71-CE64631A5F24}"/>
              </a:ext>
            </a:extLst>
          </xdr:cNvPr>
          <xdr:cNvSpPr/>
        </xdr:nvSpPr>
        <xdr:spPr>
          <a:xfrm>
            <a:off x="737235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L" sz="1100" b="1"/>
              <a:t>Organización</a:t>
            </a:r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C212263B-675E-121E-7D40-3A371D5701B8}"/>
              </a:ext>
            </a:extLst>
          </xdr:cNvPr>
          <xdr:cNvSpPr/>
        </xdr:nvSpPr>
        <xdr:spPr>
          <a:xfrm>
            <a:off x="7239000" y="4200525"/>
            <a:ext cx="360000" cy="360000"/>
          </a:xfrm>
          <a:prstGeom prst="ellipse">
            <a:avLst/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1.</a:t>
            </a:r>
          </a:p>
        </xdr:txBody>
      </xdr:sp>
    </xdr:grpSp>
    <xdr:clientData/>
  </xdr:twoCellAnchor>
  <xdr:twoCellAnchor>
    <xdr:from>
      <xdr:col>3</xdr:col>
      <xdr:colOff>654050</xdr:colOff>
      <xdr:row>2</xdr:row>
      <xdr:rowOff>85725</xdr:rowOff>
    </xdr:from>
    <xdr:to>
      <xdr:col>4</xdr:col>
      <xdr:colOff>330200</xdr:colOff>
      <xdr:row>7</xdr:row>
      <xdr:rowOff>104775</xdr:rowOff>
    </xdr:to>
    <xdr:grpSp>
      <xdr:nvGrpSpPr>
        <xdr:cNvPr id="10" name="Grupo 9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E0D7FCAF-13F3-47BB-A061-C9E344A36957}"/>
            </a:ext>
          </a:extLst>
        </xdr:cNvPr>
        <xdr:cNvGrpSpPr/>
      </xdr:nvGrpSpPr>
      <xdr:grpSpPr>
        <a:xfrm>
          <a:off x="2473325" y="847725"/>
          <a:ext cx="1428750" cy="971550"/>
          <a:chOff x="9048750" y="4162425"/>
          <a:chExt cx="1428750" cy="971550"/>
        </a:xfrm>
      </xdr:grpSpPr>
      <xdr:sp macro="" textlink="">
        <xdr:nvSpPr>
          <xdr:cNvPr id="12" name="Rectángulo: esquinas redondeadas 11">
            <a:extLst>
              <a:ext uri="{FF2B5EF4-FFF2-40B4-BE49-F238E27FC236}">
                <a16:creationId xmlns:a16="http://schemas.microsoft.com/office/drawing/2014/main" id="{3464B882-0DF7-1815-26A9-235F2EB20FE7}"/>
              </a:ext>
            </a:extLst>
          </xdr:cNvPr>
          <xdr:cNvSpPr/>
        </xdr:nvSpPr>
        <xdr:spPr>
          <a:xfrm>
            <a:off x="918210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Especificaciones Técnicas</a:t>
            </a:r>
            <a:endParaRPr lang="es-CL">
              <a:effectLst/>
            </a:endParaRPr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11BD22FD-D6B6-9A25-1209-4038CAEE4670}"/>
              </a:ext>
            </a:extLst>
          </xdr:cNvPr>
          <xdr:cNvSpPr/>
        </xdr:nvSpPr>
        <xdr:spPr>
          <a:xfrm>
            <a:off x="9048750" y="4162425"/>
            <a:ext cx="360000" cy="360000"/>
          </a:xfrm>
          <a:prstGeom prst="ellipse">
            <a:avLst/>
          </a:prstGeom>
          <a:solidFill>
            <a:schemeClr val="accent1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2.</a:t>
            </a:r>
          </a:p>
        </xdr:txBody>
      </xdr:sp>
    </xdr:grpSp>
    <xdr:clientData/>
  </xdr:twoCellAnchor>
  <xdr:twoCellAnchor>
    <xdr:from>
      <xdr:col>4</xdr:col>
      <xdr:colOff>669925</xdr:colOff>
      <xdr:row>2</xdr:row>
      <xdr:rowOff>95250</xdr:rowOff>
    </xdr:from>
    <xdr:to>
      <xdr:col>4</xdr:col>
      <xdr:colOff>2098675</xdr:colOff>
      <xdr:row>7</xdr:row>
      <xdr:rowOff>104775</xdr:rowOff>
    </xdr:to>
    <xdr:grpSp>
      <xdr:nvGrpSpPr>
        <xdr:cNvPr id="15" name="Grupo 14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B731FE7-6245-47F1-BE32-16B1F9B64281}"/>
            </a:ext>
          </a:extLst>
        </xdr:cNvPr>
        <xdr:cNvGrpSpPr/>
      </xdr:nvGrpSpPr>
      <xdr:grpSpPr>
        <a:xfrm>
          <a:off x="4241800" y="857250"/>
          <a:ext cx="1428750" cy="962025"/>
          <a:chOff x="11439525" y="4171950"/>
          <a:chExt cx="1428750" cy="962025"/>
        </a:xfrm>
      </xdr:grpSpPr>
      <xdr:sp macro="" textlink="">
        <xdr:nvSpPr>
          <xdr:cNvPr id="16" name="Rectángulo: esquinas redondeadas 15">
            <a:extLst>
              <a:ext uri="{FF2B5EF4-FFF2-40B4-BE49-F238E27FC236}">
                <a16:creationId xmlns:a16="http://schemas.microsoft.com/office/drawing/2014/main" id="{DA49157D-AFBF-5437-F03D-4786938706C7}"/>
              </a:ext>
            </a:extLst>
          </xdr:cNvPr>
          <xdr:cNvSpPr/>
        </xdr:nvSpPr>
        <xdr:spPr>
          <a:xfrm>
            <a:off x="11572875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Sistema de Gestión de Videos</a:t>
            </a:r>
            <a:endParaRPr lang="es-CL">
              <a:effectLst/>
            </a:endParaRPr>
          </a:p>
        </xdr:txBody>
      </xdr:sp>
      <xdr:sp macro="" textlink="">
        <xdr:nvSpPr>
          <xdr:cNvPr id="17" name="Elipse 16">
            <a:extLst>
              <a:ext uri="{FF2B5EF4-FFF2-40B4-BE49-F238E27FC236}">
                <a16:creationId xmlns:a16="http://schemas.microsoft.com/office/drawing/2014/main" id="{7C325077-44D2-2B94-5EBF-259C7D95B5DB}"/>
              </a:ext>
            </a:extLst>
          </xdr:cNvPr>
          <xdr:cNvSpPr/>
        </xdr:nvSpPr>
        <xdr:spPr>
          <a:xfrm>
            <a:off x="11439525" y="4171950"/>
            <a:ext cx="360000" cy="360000"/>
          </a:xfrm>
          <a:prstGeom prst="ellipse">
            <a:avLst/>
          </a:prstGeom>
          <a:solidFill>
            <a:srgbClr val="203AE2"/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3.</a:t>
            </a:r>
          </a:p>
        </xdr:txBody>
      </xdr:sp>
    </xdr:grpSp>
    <xdr:clientData/>
  </xdr:twoCellAnchor>
  <xdr:twoCellAnchor>
    <xdr:from>
      <xdr:col>4</xdr:col>
      <xdr:colOff>2438400</xdr:colOff>
      <xdr:row>2</xdr:row>
      <xdr:rowOff>57150</xdr:rowOff>
    </xdr:from>
    <xdr:to>
      <xdr:col>5</xdr:col>
      <xdr:colOff>542925</xdr:colOff>
      <xdr:row>7</xdr:row>
      <xdr:rowOff>104775</xdr:rowOff>
    </xdr:to>
    <xdr:grpSp>
      <xdr:nvGrpSpPr>
        <xdr:cNvPr id="18" name="Grupo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D53A083E-3495-4E49-9952-8AC3A5FFA768}"/>
            </a:ext>
          </a:extLst>
        </xdr:cNvPr>
        <xdr:cNvGrpSpPr/>
      </xdr:nvGrpSpPr>
      <xdr:grpSpPr>
        <a:xfrm>
          <a:off x="6010275" y="819150"/>
          <a:ext cx="1428750" cy="1000125"/>
          <a:chOff x="13030200" y="4133850"/>
          <a:chExt cx="1428750" cy="1000125"/>
        </a:xfrm>
      </xdr:grpSpPr>
      <xdr:sp macro="" textlink="">
        <xdr:nvSpPr>
          <xdr:cNvPr id="19" name="Rectángulo: esquinas redondeadas 18">
            <a:extLst>
              <a:ext uri="{FF2B5EF4-FFF2-40B4-BE49-F238E27FC236}">
                <a16:creationId xmlns:a16="http://schemas.microsoft.com/office/drawing/2014/main" id="{766F9B5E-ECD8-D101-276D-D448972B30F3}"/>
              </a:ext>
            </a:extLst>
          </xdr:cNvPr>
          <xdr:cNvSpPr/>
        </xdr:nvSpPr>
        <xdr:spPr>
          <a:xfrm>
            <a:off x="13163550" y="4381500"/>
            <a:ext cx="1295400" cy="752475"/>
          </a:xfrm>
          <a:prstGeom prst="roundRect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CL" sz="1100" b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Inventario de Cámaras y Dispositivos</a:t>
            </a:r>
            <a:endParaRPr lang="es-CL">
              <a:effectLst/>
            </a:endParaRPr>
          </a:p>
        </xdr:txBody>
      </xdr:sp>
      <xdr:sp macro="" textlink="">
        <xdr:nvSpPr>
          <xdr:cNvPr id="20" name="Elipse 19">
            <a:extLst>
              <a:ext uri="{FF2B5EF4-FFF2-40B4-BE49-F238E27FC236}">
                <a16:creationId xmlns:a16="http://schemas.microsoft.com/office/drawing/2014/main" id="{6B65A96B-CAEB-0120-6B96-B45F0E55D7F4}"/>
              </a:ext>
            </a:extLst>
          </xdr:cNvPr>
          <xdr:cNvSpPr/>
        </xdr:nvSpPr>
        <xdr:spPr>
          <a:xfrm>
            <a:off x="13030200" y="4133850"/>
            <a:ext cx="360000" cy="360000"/>
          </a:xfrm>
          <a:prstGeom prst="ellipse">
            <a:avLst/>
          </a:prstGeom>
          <a:solidFill>
            <a:srgbClr val="122187"/>
          </a:solidFill>
        </xdr:spPr>
        <xdr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s-CL" sz="1100"/>
              <a:t>4.</a:t>
            </a:r>
          </a:p>
        </xdr:txBody>
      </xdr:sp>
    </xdr:grpSp>
    <xdr:clientData/>
  </xdr:twoCellAnchor>
  <xdr:twoCellAnchor editAs="oneCell">
    <xdr:from>
      <xdr:col>3</xdr:col>
      <xdr:colOff>323850</xdr:colOff>
      <xdr:row>4</xdr:row>
      <xdr:rowOff>85725</xdr:rowOff>
    </xdr:from>
    <xdr:to>
      <xdr:col>3</xdr:col>
      <xdr:colOff>752475</xdr:colOff>
      <xdr:row>6</xdr:row>
      <xdr:rowOff>133350</xdr:rowOff>
    </xdr:to>
    <xdr:pic>
      <xdr:nvPicPr>
        <xdr:cNvPr id="21" name="Gráfico 20" descr="Flechas de cheurón con relleno sólido">
          <a:extLst>
            <a:ext uri="{FF2B5EF4-FFF2-40B4-BE49-F238E27FC236}">
              <a16:creationId xmlns:a16="http://schemas.microsoft.com/office/drawing/2014/main" id="{3B42AD6A-F8CB-4F96-BF5C-9E291849F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2143125" y="1228725"/>
          <a:ext cx="428625" cy="42862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4</xdr:row>
      <xdr:rowOff>85725</xdr:rowOff>
    </xdr:from>
    <xdr:to>
      <xdr:col>4</xdr:col>
      <xdr:colOff>771525</xdr:colOff>
      <xdr:row>6</xdr:row>
      <xdr:rowOff>133350</xdr:rowOff>
    </xdr:to>
    <xdr:pic>
      <xdr:nvPicPr>
        <xdr:cNvPr id="22" name="Gráfico 21" descr="Flechas de cheurón con relleno sólido">
          <a:extLst>
            <a:ext uri="{FF2B5EF4-FFF2-40B4-BE49-F238E27FC236}">
              <a16:creationId xmlns:a16="http://schemas.microsoft.com/office/drawing/2014/main" id="{BD284A37-3154-4F8F-8FC2-300554B74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914775" y="1228725"/>
          <a:ext cx="428625" cy="428625"/>
        </a:xfrm>
        <a:prstGeom prst="rect">
          <a:avLst/>
        </a:prstGeom>
      </xdr:spPr>
    </xdr:pic>
    <xdr:clientData/>
  </xdr:twoCellAnchor>
  <xdr:twoCellAnchor editAs="oneCell">
    <xdr:from>
      <xdr:col>4</xdr:col>
      <xdr:colOff>2105025</xdr:colOff>
      <xdr:row>4</xdr:row>
      <xdr:rowOff>85725</xdr:rowOff>
    </xdr:from>
    <xdr:to>
      <xdr:col>4</xdr:col>
      <xdr:colOff>2533650</xdr:colOff>
      <xdr:row>6</xdr:row>
      <xdr:rowOff>133350</xdr:rowOff>
    </xdr:to>
    <xdr:pic>
      <xdr:nvPicPr>
        <xdr:cNvPr id="23" name="Gráfico 22" descr="Flechas de cheurón con relleno sólido">
          <a:extLst>
            <a:ext uri="{FF2B5EF4-FFF2-40B4-BE49-F238E27FC236}">
              <a16:creationId xmlns:a16="http://schemas.microsoft.com/office/drawing/2014/main" id="{18CA9CF2-3C9A-4B7A-A260-DD00D0C37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5676900" y="1228725"/>
          <a:ext cx="428625" cy="428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1161941</xdr:colOff>
      <xdr:row>3</xdr:row>
      <xdr:rowOff>71717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7340F35-8020-721B-C580-DF69CFD8B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33616" cy="1024217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16</xdr:row>
      <xdr:rowOff>266700</xdr:rowOff>
    </xdr:from>
    <xdr:to>
      <xdr:col>14</xdr:col>
      <xdr:colOff>0</xdr:colOff>
      <xdr:row>17</xdr:row>
      <xdr:rowOff>0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67B76F15-8407-4EBD-9B3B-F61BCA152A35}"/>
            </a:ext>
          </a:extLst>
        </xdr:cNvPr>
        <xdr:cNvSpPr/>
      </xdr:nvSpPr>
      <xdr:spPr>
        <a:xfrm>
          <a:off x="0" y="4972050"/>
          <a:ext cx="10039350" cy="304800"/>
        </a:xfrm>
        <a:prstGeom prst="rect">
          <a:avLst/>
        </a:prstGeom>
        <a:solidFill>
          <a:srgbClr val="93CDFF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es-CL" sz="800" b="0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</a:rPr>
            <a:t>Toda la información sobre el proceso se encuentra en:</a:t>
          </a:r>
        </a:p>
        <a:p>
          <a:pPr algn="ctr"/>
          <a:r>
            <a:rPr lang="es-CL" sz="800" b="1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https://integracion.sitia.gob.cl/docs/requerimientos/registro-productor/</a:t>
          </a:r>
          <a:endParaRPr lang="es-CL" sz="800" b="1">
            <a:solidFill>
              <a:schemeClr val="tx1">
                <a:lumMod val="85000"/>
                <a:lumOff val="15000"/>
              </a:schemeClr>
            </a:solidFill>
            <a:latin typeface="Aptos Mono" panose="020B0009020202020204" pitchFamily="49" charset="0"/>
          </a:endParaRPr>
        </a:p>
      </xdr:txBody>
    </xdr:sp>
    <xdr:clientData/>
  </xdr:twoCellAnchor>
  <xdr:twoCellAnchor editAs="absolute">
    <xdr:from>
      <xdr:col>10</xdr:col>
      <xdr:colOff>942851</xdr:colOff>
      <xdr:row>16</xdr:row>
      <xdr:rowOff>0</xdr:rowOff>
    </xdr:from>
    <xdr:to>
      <xdr:col>13</xdr:col>
      <xdr:colOff>1037337</xdr:colOff>
      <xdr:row>16</xdr:row>
      <xdr:rowOff>542290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050C74-C78F-4155-934F-7A2D71296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829551" y="4524375"/>
          <a:ext cx="1694686" cy="548640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13</xdr:col>
      <xdr:colOff>1018800</xdr:colOff>
      <xdr:row>1</xdr:row>
      <xdr:rowOff>29700</xdr:rowOff>
    </xdr:to>
    <xdr:pic>
      <xdr:nvPicPr>
        <xdr:cNvPr id="4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17A4756-645B-42B3-C9C8-42D82F0B8FA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020175" y="0"/>
          <a:ext cx="1018800" cy="601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1265164</xdr:colOff>
      <xdr:row>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CE5B4C-08BE-C97F-2A76-01F067B8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09964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790575</xdr:colOff>
      <xdr:row>11</xdr:row>
      <xdr:rowOff>152400</xdr:rowOff>
    </xdr:from>
    <xdr:to>
      <xdr:col>3</xdr:col>
      <xdr:colOff>1103011</xdr:colOff>
      <xdr:row>12</xdr:row>
      <xdr:rowOff>126042</xdr:rowOff>
    </xdr:to>
    <xdr:pic>
      <xdr:nvPicPr>
        <xdr:cNvPr id="6" name="Graphic 5" descr="Keyboard outline">
          <a:extLst>
            <a:ext uri="{FF2B5EF4-FFF2-40B4-BE49-F238E27FC236}">
              <a16:creationId xmlns:a16="http://schemas.microsoft.com/office/drawing/2014/main" id="{492FABB8-D6B0-494E-A031-2EF705C0B0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25377" b="25664"/>
        <a:stretch>
          <a:fillRect/>
        </a:stretch>
      </xdr:blipFill>
      <xdr:spPr>
        <a:xfrm>
          <a:off x="1838325" y="3038475"/>
          <a:ext cx="312436" cy="160967"/>
        </a:xfrm>
        <a:prstGeom prst="rect">
          <a:avLst/>
        </a:prstGeom>
      </xdr:spPr>
    </xdr:pic>
    <xdr:clientData/>
  </xdr:twoCellAnchor>
  <xdr:twoCellAnchor editAs="oneCell">
    <xdr:from>
      <xdr:col>4</xdr:col>
      <xdr:colOff>1558925</xdr:colOff>
      <xdr:row>11</xdr:row>
      <xdr:rowOff>152400</xdr:rowOff>
    </xdr:from>
    <xdr:to>
      <xdr:col>4</xdr:col>
      <xdr:colOff>1877711</xdr:colOff>
      <xdr:row>12</xdr:row>
      <xdr:rowOff>126042</xdr:rowOff>
    </xdr:to>
    <xdr:pic>
      <xdr:nvPicPr>
        <xdr:cNvPr id="7" name="Graphic 6" descr="Keyboard outline">
          <a:extLst>
            <a:ext uri="{FF2B5EF4-FFF2-40B4-BE49-F238E27FC236}">
              <a16:creationId xmlns:a16="http://schemas.microsoft.com/office/drawing/2014/main" id="{84B08771-67E3-4910-B91E-5EB7B0F66D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25377" b="25664"/>
        <a:stretch>
          <a:fillRect/>
        </a:stretch>
      </xdr:blipFill>
      <xdr:spPr>
        <a:xfrm>
          <a:off x="4397375" y="3038475"/>
          <a:ext cx="315611" cy="160967"/>
        </a:xfrm>
        <a:prstGeom prst="rect">
          <a:avLst/>
        </a:prstGeom>
      </xdr:spPr>
    </xdr:pic>
    <xdr:clientData/>
  </xdr:twoCellAnchor>
  <xdr:twoCellAnchor editAs="absolute">
    <xdr:from>
      <xdr:col>4</xdr:col>
      <xdr:colOff>3045200</xdr:colOff>
      <xdr:row>0</xdr:row>
      <xdr:rowOff>0</xdr:rowOff>
    </xdr:from>
    <xdr:to>
      <xdr:col>5</xdr:col>
      <xdr:colOff>577850</xdr:colOff>
      <xdr:row>2</xdr:row>
      <xdr:rowOff>45575</xdr:rowOff>
    </xdr:to>
    <xdr:pic>
      <xdr:nvPicPr>
        <xdr:cNvPr id="12" name="Imagen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B3DC3F2-6BA4-443F-AE8F-3B8F2DCFE97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883650" y="0"/>
          <a:ext cx="1018800" cy="598025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27</xdr:row>
      <xdr:rowOff>86416</xdr:rowOff>
    </xdr:from>
    <xdr:to>
      <xdr:col>6</xdr:col>
      <xdr:colOff>0</xdr:colOff>
      <xdr:row>29</xdr:row>
      <xdr:rowOff>0</xdr:rowOff>
    </xdr:to>
    <xdr:sp macro="" textlink="">
      <xdr:nvSpPr>
        <xdr:cNvPr id="13" name="Rectángulo 5">
          <a:extLst>
            <a:ext uri="{FF2B5EF4-FFF2-40B4-BE49-F238E27FC236}">
              <a16:creationId xmlns:a16="http://schemas.microsoft.com/office/drawing/2014/main" id="{4CC40FC9-6550-4BBF-B1D7-4F1E153E6895}"/>
            </a:ext>
          </a:extLst>
        </xdr:cNvPr>
        <xdr:cNvSpPr/>
      </xdr:nvSpPr>
      <xdr:spPr>
        <a:xfrm>
          <a:off x="0" y="6010966"/>
          <a:ext cx="6934200" cy="275534"/>
        </a:xfrm>
        <a:prstGeom prst="rect">
          <a:avLst/>
        </a:prstGeom>
        <a:solidFill>
          <a:srgbClr val="93CDFF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es-CL" sz="800" b="0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</a:rPr>
            <a:t>Toda la información sobre el proceso se encuentra en:</a:t>
          </a:r>
        </a:p>
        <a:p>
          <a:pPr algn="ctr"/>
          <a:r>
            <a:rPr lang="es-CL" sz="800" b="1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https://integracion.sitia.gob.cl/docs/requerimientos/registro-productor/</a:t>
          </a:r>
          <a:endParaRPr lang="es-CL" sz="800" b="1">
            <a:solidFill>
              <a:schemeClr val="tx1">
                <a:lumMod val="85000"/>
                <a:lumOff val="15000"/>
              </a:schemeClr>
            </a:solidFill>
            <a:latin typeface="Aptos Mono" panose="020B0009020202020204" pitchFamily="49" charset="0"/>
          </a:endParaRPr>
        </a:p>
      </xdr:txBody>
    </xdr:sp>
    <xdr:clientData/>
  </xdr:twoCellAnchor>
  <xdr:twoCellAnchor editAs="absolute">
    <xdr:from>
      <xdr:col>4</xdr:col>
      <xdr:colOff>2437130</xdr:colOff>
      <xdr:row>25</xdr:row>
      <xdr:rowOff>15875</xdr:rowOff>
    </xdr:from>
    <xdr:to>
      <xdr:col>6</xdr:col>
      <xdr:colOff>0</xdr:colOff>
      <xdr:row>28</xdr:row>
      <xdr:rowOff>18967</xdr:rowOff>
    </xdr:to>
    <xdr:pic>
      <xdr:nvPicPr>
        <xdr:cNvPr id="14" name="Picture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8BBFA82-0364-434E-A218-59CDD47AC01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275580" y="5578475"/>
          <a:ext cx="1649095" cy="546017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0</xdr:rowOff>
    </xdr:from>
    <xdr:to>
      <xdr:col>4</xdr:col>
      <xdr:colOff>2705100</xdr:colOff>
      <xdr:row>3</xdr:row>
      <xdr:rowOff>8124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5E56F4AA-31E2-42DD-B34C-F1046D162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62375" y="0"/>
          <a:ext cx="1781175" cy="741549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10</xdr:row>
      <xdr:rowOff>285751</xdr:rowOff>
    </xdr:from>
    <xdr:to>
      <xdr:col>2</xdr:col>
      <xdr:colOff>382299</xdr:colOff>
      <xdr:row>13</xdr:row>
      <xdr:rowOff>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FA3A6BCB-96D5-43AC-93F3-0D9C2327D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" y="2790826"/>
          <a:ext cx="687098" cy="4667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2</xdr:row>
      <xdr:rowOff>64466</xdr:rowOff>
    </xdr:from>
    <xdr:to>
      <xdr:col>7</xdr:col>
      <xdr:colOff>704850</xdr:colOff>
      <xdr:row>4</xdr:row>
      <xdr:rowOff>105741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16C9726-58E8-E1ED-2BE1-1AF5AFA1D85A}"/>
            </a:ext>
          </a:extLst>
        </xdr:cNvPr>
        <xdr:cNvSpPr/>
      </xdr:nvSpPr>
      <xdr:spPr>
        <a:xfrm>
          <a:off x="629478" y="821358"/>
          <a:ext cx="7073348" cy="507034"/>
        </a:xfrm>
        <a:prstGeom prst="rect">
          <a:avLst/>
        </a:prstGeom>
        <a:solidFill>
          <a:srgbClr val="0C165A"/>
        </a:solidFill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640080" tIns="0" rIns="640080" bIns="0" rtlCol="0" anchor="ctr"/>
        <a:lstStyle/>
        <a:p>
          <a:pPr algn="ctr"/>
          <a:r>
            <a:rPr lang="en-US" sz="1050" spc="50" baseline="0">
              <a:latin typeface="+mj-lt"/>
            </a:rPr>
            <a:t>En caso de que dispongan de más de un gestor, le pedimos que los liste uno por uno en la tabla, usando una fila para cada uno.</a:t>
          </a:r>
        </a:p>
      </xdr:txBody>
    </xdr:sp>
    <xdr:clientData/>
  </xdr:twoCellAnchor>
  <xdr:twoCellAnchor editAs="absolute">
    <xdr:from>
      <xdr:col>7</xdr:col>
      <xdr:colOff>610320</xdr:colOff>
      <xdr:row>21</xdr:row>
      <xdr:rowOff>92798</xdr:rowOff>
    </xdr:from>
    <xdr:to>
      <xdr:col>9</xdr:col>
      <xdr:colOff>266700</xdr:colOff>
      <xdr:row>24</xdr:row>
      <xdr:rowOff>94786</xdr:rowOff>
    </xdr:to>
    <xdr:grpSp>
      <xdr:nvGrpSpPr>
        <xdr:cNvPr id="15" name="Group 14" hidden="1">
          <a:extLst>
            <a:ext uri="{FF2B5EF4-FFF2-40B4-BE49-F238E27FC236}">
              <a16:creationId xmlns:a16="http://schemas.microsoft.com/office/drawing/2014/main" id="{AABFBD87-E854-6DAB-6AC9-57B45B5DBE7D}"/>
            </a:ext>
          </a:extLst>
        </xdr:cNvPr>
        <xdr:cNvGrpSpPr/>
      </xdr:nvGrpSpPr>
      <xdr:grpSpPr>
        <a:xfrm>
          <a:off x="7268295" y="5017223"/>
          <a:ext cx="1570905" cy="573488"/>
          <a:chOff x="7526555" y="3931372"/>
          <a:chExt cx="1684376" cy="599638"/>
        </a:xfrm>
      </xdr:grpSpPr>
      <xdr:sp macro="" textlink="">
        <xdr:nvSpPr>
          <xdr:cNvPr id="11" name="Rectangle 10">
            <a:extLst>
              <a:ext uri="{FF2B5EF4-FFF2-40B4-BE49-F238E27FC236}">
                <a16:creationId xmlns:a16="http://schemas.microsoft.com/office/drawing/2014/main" id="{134D7259-F537-F1B8-F599-9B60BBDAC9EC}"/>
              </a:ext>
            </a:extLst>
          </xdr:cNvPr>
          <xdr:cNvSpPr/>
        </xdr:nvSpPr>
        <xdr:spPr>
          <a:xfrm>
            <a:off x="7526555" y="3931372"/>
            <a:ext cx="1672789" cy="599638"/>
          </a:xfrm>
          <a:prstGeom prst="rect">
            <a:avLst/>
          </a:prstGeom>
          <a:solidFill>
            <a:srgbClr val="4A5FE8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37160" rtlCol="0" anchor="ctr"/>
          <a:lstStyle/>
          <a:p>
            <a:pPr algn="l"/>
            <a:r>
              <a:rPr lang="en-US" sz="1100" b="0"/>
              <a:t>Asistencia</a:t>
            </a:r>
            <a:r>
              <a:rPr lang="en-US" sz="1100" b="0" baseline="0"/>
              <a:t> técnica</a:t>
            </a:r>
            <a:endParaRPr lang="en-US" sz="1100" b="0"/>
          </a:p>
        </xdr:txBody>
      </xdr:sp>
      <xdr:pic>
        <xdr:nvPicPr>
          <xdr:cNvPr id="10" name="Graphic 9" descr="Questions with solid fill">
            <a:extLst>
              <a:ext uri="{FF2B5EF4-FFF2-40B4-BE49-F238E27FC236}">
                <a16:creationId xmlns:a16="http://schemas.microsoft.com/office/drawing/2014/main" id="{45B86894-B9DD-D7F4-F9FF-CD12535D43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8727575" y="3974168"/>
            <a:ext cx="483356" cy="481288"/>
          </a:xfrm>
          <a:prstGeom prst="rect">
            <a:avLst/>
          </a:prstGeom>
        </xdr:spPr>
      </xdr:pic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4</xdr:col>
      <xdr:colOff>449246</xdr:colOff>
      <xdr:row>2</xdr:row>
      <xdr:rowOff>124918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3EDE7B-5B85-C1B7-2695-53739498A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3475021" cy="890093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26</xdr:row>
      <xdr:rowOff>76200</xdr:rowOff>
    </xdr:from>
    <xdr:to>
      <xdr:col>9</xdr:col>
      <xdr:colOff>266700</xdr:colOff>
      <xdr:row>28</xdr:row>
      <xdr:rowOff>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7ACEB37-7305-46CC-9D0E-8AB305874588}"/>
            </a:ext>
          </a:extLst>
        </xdr:cNvPr>
        <xdr:cNvSpPr/>
      </xdr:nvSpPr>
      <xdr:spPr>
        <a:xfrm>
          <a:off x="0" y="6134100"/>
          <a:ext cx="8839200" cy="304800"/>
        </a:xfrm>
        <a:prstGeom prst="rect">
          <a:avLst/>
        </a:prstGeom>
        <a:solidFill>
          <a:srgbClr val="93CDFF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es-CL" sz="800" b="0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</a:rPr>
            <a:t>Toda la información sobre el proceso se encuentra en:</a:t>
          </a:r>
        </a:p>
        <a:p>
          <a:pPr algn="ctr"/>
          <a:r>
            <a:rPr lang="es-CL" sz="800" b="1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https://integracion.sitia.gob.cl/docs/requerimientos/registro-productor/</a:t>
          </a:r>
          <a:endParaRPr lang="es-CL" sz="800" b="1">
            <a:solidFill>
              <a:schemeClr val="tx1">
                <a:lumMod val="85000"/>
                <a:lumOff val="15000"/>
              </a:schemeClr>
            </a:solidFill>
            <a:latin typeface="Aptos Mono" panose="020B0009020202020204" pitchFamily="49" charset="0"/>
          </a:endParaRPr>
        </a:p>
      </xdr:txBody>
    </xdr:sp>
    <xdr:clientData/>
  </xdr:twoCellAnchor>
  <xdr:twoCellAnchor editAs="absolute">
    <xdr:from>
      <xdr:col>7</xdr:col>
      <xdr:colOff>542167</xdr:colOff>
      <xdr:row>24</xdr:row>
      <xdr:rowOff>152399</xdr:rowOff>
    </xdr:from>
    <xdr:to>
      <xdr:col>9</xdr:col>
      <xdr:colOff>230382</xdr:colOff>
      <xdr:row>27</xdr:row>
      <xdr:rowOff>151764</xdr:rowOff>
    </xdr:to>
    <xdr:pic>
      <xdr:nvPicPr>
        <xdr:cNvPr id="14" name="Picture 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7B191D-4FD9-713E-6D7B-4D8F610E4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203317" y="5829299"/>
          <a:ext cx="1596390" cy="570865"/>
        </a:xfrm>
        <a:prstGeom prst="rect">
          <a:avLst/>
        </a:prstGeom>
      </xdr:spPr>
    </xdr:pic>
    <xdr:clientData/>
  </xdr:twoCellAnchor>
  <xdr:twoCellAnchor editAs="absolute">
    <xdr:from>
      <xdr:col>7</xdr:col>
      <xdr:colOff>1143000</xdr:colOff>
      <xdr:row>0</xdr:row>
      <xdr:rowOff>0</xdr:rowOff>
    </xdr:from>
    <xdr:to>
      <xdr:col>9</xdr:col>
      <xdr:colOff>250450</xdr:colOff>
      <xdr:row>1</xdr:row>
      <xdr:rowOff>26525</xdr:rowOff>
    </xdr:to>
    <xdr:pic>
      <xdr:nvPicPr>
        <xdr:cNvPr id="3" name="Imagen 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BE8865B-9870-B1D2-6D61-576A74E465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800975" y="0"/>
          <a:ext cx="1018800" cy="601200"/>
        </a:xfrm>
        <a:prstGeom prst="rect">
          <a:avLst/>
        </a:prstGeom>
      </xdr:spPr>
    </xdr:pic>
    <xdr:clientData/>
  </xdr:twoCellAnchor>
  <xdr:twoCellAnchor editAs="absolute">
    <xdr:from>
      <xdr:col>2</xdr:col>
      <xdr:colOff>506259</xdr:colOff>
      <xdr:row>5</xdr:row>
      <xdr:rowOff>50399</xdr:rowOff>
    </xdr:from>
    <xdr:to>
      <xdr:col>2</xdr:col>
      <xdr:colOff>793348</xdr:colOff>
      <xdr:row>5</xdr:row>
      <xdr:rowOff>208191</xdr:rowOff>
    </xdr:to>
    <xdr:pic>
      <xdr:nvPicPr>
        <xdr:cNvPr id="5" name="Graphic 4" descr="Keyboard outline">
          <a:extLst>
            <a:ext uri="{FF2B5EF4-FFF2-40B4-BE49-F238E27FC236}">
              <a16:creationId xmlns:a16="http://schemas.microsoft.com/office/drawing/2014/main" id="{943C926E-B3DF-4F4D-9DA4-B7FB8B1E65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1133705" y="1459552"/>
          <a:ext cx="293439" cy="160967"/>
        </a:xfrm>
        <a:prstGeom prst="rect">
          <a:avLst/>
        </a:prstGeom>
      </xdr:spPr>
    </xdr:pic>
    <xdr:clientData/>
  </xdr:twoCellAnchor>
  <xdr:twoCellAnchor editAs="absolute">
    <xdr:from>
      <xdr:col>3</xdr:col>
      <xdr:colOff>486299</xdr:colOff>
      <xdr:row>5</xdr:row>
      <xdr:rowOff>50399</xdr:rowOff>
    </xdr:from>
    <xdr:to>
      <xdr:col>3</xdr:col>
      <xdr:colOff>801910</xdr:colOff>
      <xdr:row>5</xdr:row>
      <xdr:rowOff>208191</xdr:rowOff>
    </xdr:to>
    <xdr:pic>
      <xdr:nvPicPr>
        <xdr:cNvPr id="12" name="Graphic 11" descr="Keyboard outline">
          <a:extLst>
            <a:ext uri="{FF2B5EF4-FFF2-40B4-BE49-F238E27FC236}">
              <a16:creationId xmlns:a16="http://schemas.microsoft.com/office/drawing/2014/main" id="{C4F030FA-4842-4CC9-8AEE-032FFA8F7D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2387905" y="1459552"/>
          <a:ext cx="312436" cy="160967"/>
        </a:xfrm>
        <a:prstGeom prst="rect">
          <a:avLst/>
        </a:prstGeom>
      </xdr:spPr>
    </xdr:pic>
    <xdr:clientData/>
  </xdr:twoCellAnchor>
  <xdr:twoCellAnchor editAs="absolute">
    <xdr:from>
      <xdr:col>4</xdr:col>
      <xdr:colOff>488767</xdr:colOff>
      <xdr:row>5</xdr:row>
      <xdr:rowOff>50418</xdr:rowOff>
    </xdr:from>
    <xdr:to>
      <xdr:col>4</xdr:col>
      <xdr:colOff>793094</xdr:colOff>
      <xdr:row>5</xdr:row>
      <xdr:rowOff>208409</xdr:rowOff>
    </xdr:to>
    <xdr:pic>
      <xdr:nvPicPr>
        <xdr:cNvPr id="13" name="Graphic 12" descr="Keyboard outline">
          <a:extLst>
            <a:ext uri="{FF2B5EF4-FFF2-40B4-BE49-F238E27FC236}">
              <a16:creationId xmlns:a16="http://schemas.microsoft.com/office/drawing/2014/main" id="{4AB132FB-D311-4BAB-84DE-DF1E79D875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3658183" y="1459571"/>
          <a:ext cx="304327" cy="161166"/>
        </a:xfrm>
        <a:prstGeom prst="rect">
          <a:avLst/>
        </a:prstGeom>
      </xdr:spPr>
    </xdr:pic>
    <xdr:clientData/>
  </xdr:twoCellAnchor>
  <xdr:twoCellAnchor editAs="absolute">
    <xdr:from>
      <xdr:col>5</xdr:col>
      <xdr:colOff>469059</xdr:colOff>
      <xdr:row>5</xdr:row>
      <xdr:rowOff>50418</xdr:rowOff>
    </xdr:from>
    <xdr:to>
      <xdr:col>5</xdr:col>
      <xdr:colOff>773386</xdr:colOff>
      <xdr:row>5</xdr:row>
      <xdr:rowOff>208409</xdr:rowOff>
    </xdr:to>
    <xdr:pic>
      <xdr:nvPicPr>
        <xdr:cNvPr id="16" name="Graphic 15" descr="Keyboard outline">
          <a:extLst>
            <a:ext uri="{FF2B5EF4-FFF2-40B4-BE49-F238E27FC236}">
              <a16:creationId xmlns:a16="http://schemas.microsoft.com/office/drawing/2014/main" id="{8096BFCE-C475-445B-AA35-18D0C85A0F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4906286" y="1459571"/>
          <a:ext cx="304327" cy="161166"/>
        </a:xfrm>
        <a:prstGeom prst="rect">
          <a:avLst/>
        </a:prstGeom>
      </xdr:spPr>
    </xdr:pic>
    <xdr:clientData/>
  </xdr:twoCellAnchor>
  <xdr:twoCellAnchor editAs="absolute">
    <xdr:from>
      <xdr:col>6</xdr:col>
      <xdr:colOff>468984</xdr:colOff>
      <xdr:row>5</xdr:row>
      <xdr:rowOff>55577</xdr:rowOff>
    </xdr:from>
    <xdr:to>
      <xdr:col>6</xdr:col>
      <xdr:colOff>769848</xdr:colOff>
      <xdr:row>5</xdr:row>
      <xdr:rowOff>199835</xdr:rowOff>
    </xdr:to>
    <xdr:pic>
      <xdr:nvPicPr>
        <xdr:cNvPr id="17" name="Graphic 16" descr="Keyboard outline">
          <a:extLst>
            <a:ext uri="{FF2B5EF4-FFF2-40B4-BE49-F238E27FC236}">
              <a16:creationId xmlns:a16="http://schemas.microsoft.com/office/drawing/2014/main" id="{075E127C-2D85-490B-8F9C-8B39E92353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6167671" y="1467905"/>
          <a:ext cx="307214" cy="147433"/>
        </a:xfrm>
        <a:prstGeom prst="rect">
          <a:avLst/>
        </a:prstGeom>
      </xdr:spPr>
    </xdr:pic>
    <xdr:clientData/>
  </xdr:twoCellAnchor>
  <xdr:twoCellAnchor editAs="absolute">
    <xdr:from>
      <xdr:col>7</xdr:col>
      <xdr:colOff>450770</xdr:colOff>
      <xdr:row>5</xdr:row>
      <xdr:rowOff>39409</xdr:rowOff>
    </xdr:from>
    <xdr:to>
      <xdr:col>7</xdr:col>
      <xdr:colOff>760581</xdr:colOff>
      <xdr:row>5</xdr:row>
      <xdr:rowOff>198584</xdr:rowOff>
    </xdr:to>
    <xdr:pic>
      <xdr:nvPicPr>
        <xdr:cNvPr id="18" name="Graphic 17" descr="Keyboard outline">
          <a:extLst>
            <a:ext uri="{FF2B5EF4-FFF2-40B4-BE49-F238E27FC236}">
              <a16:creationId xmlns:a16="http://schemas.microsoft.com/office/drawing/2014/main" id="{3F71120C-C333-446A-9654-3FD193115F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7108745" y="1468159"/>
          <a:ext cx="309811" cy="159175"/>
        </a:xfrm>
        <a:prstGeom prst="rect">
          <a:avLst/>
        </a:prstGeom>
      </xdr:spPr>
    </xdr:pic>
    <xdr:clientData/>
  </xdr:twoCellAnchor>
  <xdr:twoCellAnchor editAs="oneCell">
    <xdr:from>
      <xdr:col>6</xdr:col>
      <xdr:colOff>161925</xdr:colOff>
      <xdr:row>0</xdr:row>
      <xdr:rowOff>1</xdr:rowOff>
    </xdr:from>
    <xdr:to>
      <xdr:col>7</xdr:col>
      <xdr:colOff>676275</xdr:colOff>
      <xdr:row>1</xdr:row>
      <xdr:rowOff>173225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C6ECA161-B74A-080C-20B1-D6B7496D2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857875" y="1"/>
          <a:ext cx="1778000" cy="744724"/>
        </a:xfrm>
        <a:prstGeom prst="rect">
          <a:avLst/>
        </a:prstGeom>
      </xdr:spPr>
    </xdr:pic>
    <xdr:clientData/>
  </xdr:twoCellAnchor>
  <xdr:twoCellAnchor editAs="absolute">
    <xdr:from>
      <xdr:col>8</xdr:col>
      <xdr:colOff>180975</xdr:colOff>
      <xdr:row>5</xdr:row>
      <xdr:rowOff>39409</xdr:rowOff>
    </xdr:from>
    <xdr:to>
      <xdr:col>8</xdr:col>
      <xdr:colOff>490786</xdr:colOff>
      <xdr:row>5</xdr:row>
      <xdr:rowOff>198584</xdr:rowOff>
    </xdr:to>
    <xdr:pic>
      <xdr:nvPicPr>
        <xdr:cNvPr id="7" name="Graphic 17" descr="Keyboard outline">
          <a:extLst>
            <a:ext uri="{FF2B5EF4-FFF2-40B4-BE49-F238E27FC236}">
              <a16:creationId xmlns:a16="http://schemas.microsoft.com/office/drawing/2014/main" id="{750912BF-B56A-4607-8C91-97905DBE5F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25377" b="25664"/>
        <a:stretch>
          <a:fillRect/>
        </a:stretch>
      </xdr:blipFill>
      <xdr:spPr>
        <a:xfrm>
          <a:off x="8048625" y="1468159"/>
          <a:ext cx="309811" cy="1591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2552949</xdr:colOff>
      <xdr:row>2</xdr:row>
      <xdr:rowOff>38100</xdr:rowOff>
    </xdr:from>
    <xdr:to>
      <xdr:col>18</xdr:col>
      <xdr:colOff>0</xdr:colOff>
      <xdr:row>4</xdr:row>
      <xdr:rowOff>139700</xdr:rowOff>
    </xdr:to>
    <xdr:pic>
      <xdr:nvPicPr>
        <xdr:cNvPr id="6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D3D83E-1D05-47F7-B471-654A3F487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26299" y="790575"/>
          <a:ext cx="1406276" cy="466725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2358</xdr:colOff>
      <xdr:row>1</xdr:row>
      <xdr:rowOff>65714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EFCD8D2-34AB-A4BB-B80D-BF1666F91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3761558" cy="634039"/>
        </a:xfrm>
        <a:prstGeom prst="rect">
          <a:avLst/>
        </a:prstGeom>
      </xdr:spPr>
    </xdr:pic>
    <xdr:clientData/>
  </xdr:twoCellAnchor>
  <xdr:twoCellAnchor editAs="oneCell">
    <xdr:from>
      <xdr:col>3</xdr:col>
      <xdr:colOff>659845</xdr:colOff>
      <xdr:row>0</xdr:row>
      <xdr:rowOff>0</xdr:rowOff>
    </xdr:from>
    <xdr:to>
      <xdr:col>8</xdr:col>
      <xdr:colOff>593724</xdr:colOff>
      <xdr:row>0</xdr:row>
      <xdr:rowOff>304800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618C912-EC55-543F-316A-ED50772C15C0}"/>
            </a:ext>
          </a:extLst>
        </xdr:cNvPr>
        <xdr:cNvSpPr/>
      </xdr:nvSpPr>
      <xdr:spPr>
        <a:xfrm>
          <a:off x="4279345" y="0"/>
          <a:ext cx="5407579" cy="304800"/>
        </a:xfrm>
        <a:prstGeom prst="rect">
          <a:avLst/>
        </a:prstGeom>
        <a:solidFill>
          <a:srgbClr val="93CDFF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lIns="36000" tIns="0" rIns="36000" bIns="0" rtlCol="0" anchor="ctr"/>
        <a:lstStyle/>
        <a:p>
          <a:pPr algn="ctr"/>
          <a:r>
            <a:rPr lang="es-CL" sz="800" b="0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</a:rPr>
            <a:t>Toda la información sobre el proceso se encuentra en:</a:t>
          </a:r>
        </a:p>
        <a:p>
          <a:pPr algn="ctr"/>
          <a:r>
            <a:rPr lang="es-CL" sz="800" b="1">
              <a:solidFill>
                <a:schemeClr val="tx1">
                  <a:lumMod val="85000"/>
                  <a:lumOff val="15000"/>
                </a:schemeClr>
              </a:solidFill>
              <a:latin typeface="Aptos Mono" panose="020B0009020202020204" pitchFamily="49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https://integracion.sitia.gob.cl/docs/requerimientos/registro-productor/</a:t>
          </a:r>
          <a:endParaRPr lang="es-CL" sz="800" b="1">
            <a:solidFill>
              <a:schemeClr val="tx1">
                <a:lumMod val="85000"/>
                <a:lumOff val="15000"/>
              </a:schemeClr>
            </a:solidFill>
            <a:latin typeface="Aptos Mono" panose="020B0009020202020204" pitchFamily="49" charset="0"/>
          </a:endParaRPr>
        </a:p>
      </xdr:txBody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17</xdr:col>
      <xdr:colOff>1021975</xdr:colOff>
      <xdr:row>1</xdr:row>
      <xdr:rowOff>26525</xdr:rowOff>
    </xdr:to>
    <xdr:pic>
      <xdr:nvPicPr>
        <xdr:cNvPr id="5" name="Imagen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D3A32C-5935-172E-9C4A-73B83DF74A8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39850" y="0"/>
          <a:ext cx="1018800" cy="6012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1616075</xdr:colOff>
      <xdr:row>6</xdr:row>
      <xdr:rowOff>0</xdr:rowOff>
    </xdr:from>
    <xdr:to>
      <xdr:col>2</xdr:col>
      <xdr:colOff>1931686</xdr:colOff>
      <xdr:row>6</xdr:row>
      <xdr:rowOff>164142</xdr:rowOff>
    </xdr:to>
    <xdr:pic>
      <xdr:nvPicPr>
        <xdr:cNvPr id="8" name="Graphic 7" descr="Keyboard outline">
          <a:extLst>
            <a:ext uri="{FF2B5EF4-FFF2-40B4-BE49-F238E27FC236}">
              <a16:creationId xmlns:a16="http://schemas.microsoft.com/office/drawing/2014/main" id="{9C312495-B1ED-4D0E-9211-CA2EA527F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1920875" y="1476375"/>
          <a:ext cx="315611" cy="164142"/>
        </a:xfrm>
        <a:prstGeom prst="rect">
          <a:avLst/>
        </a:prstGeom>
      </xdr:spPr>
    </xdr:pic>
    <xdr:clientData/>
  </xdr:twoCellAnchor>
  <xdr:twoCellAnchor editAs="oneCell">
    <xdr:from>
      <xdr:col>3</xdr:col>
      <xdr:colOff>415925</xdr:colOff>
      <xdr:row>6</xdr:row>
      <xdr:rowOff>0</xdr:rowOff>
    </xdr:from>
    <xdr:to>
      <xdr:col>3</xdr:col>
      <xdr:colOff>734711</xdr:colOff>
      <xdr:row>6</xdr:row>
      <xdr:rowOff>160967</xdr:rowOff>
    </xdr:to>
    <xdr:pic>
      <xdr:nvPicPr>
        <xdr:cNvPr id="9" name="Graphic 8" descr="Keyboard outline">
          <a:extLst>
            <a:ext uri="{FF2B5EF4-FFF2-40B4-BE49-F238E27FC236}">
              <a16:creationId xmlns:a16="http://schemas.microsoft.com/office/drawing/2014/main" id="{76F98496-3362-46B1-9A8C-8D43A63D22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4254500" y="1476375"/>
          <a:ext cx="318786" cy="160967"/>
        </a:xfrm>
        <a:prstGeom prst="rect">
          <a:avLst/>
        </a:prstGeom>
      </xdr:spPr>
    </xdr:pic>
    <xdr:clientData/>
  </xdr:twoCellAnchor>
  <xdr:twoCellAnchor editAs="oneCell">
    <xdr:from>
      <xdr:col>4</xdr:col>
      <xdr:colOff>409575</xdr:colOff>
      <xdr:row>6</xdr:row>
      <xdr:rowOff>0</xdr:rowOff>
    </xdr:from>
    <xdr:to>
      <xdr:col>4</xdr:col>
      <xdr:colOff>725186</xdr:colOff>
      <xdr:row>6</xdr:row>
      <xdr:rowOff>160967</xdr:rowOff>
    </xdr:to>
    <xdr:pic>
      <xdr:nvPicPr>
        <xdr:cNvPr id="10" name="Graphic 9" descr="Keyboard outline">
          <a:extLst>
            <a:ext uri="{FF2B5EF4-FFF2-40B4-BE49-F238E27FC236}">
              <a16:creationId xmlns:a16="http://schemas.microsoft.com/office/drawing/2014/main" id="{3F3EDC85-000F-49BD-A8F7-26E7091241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5378450" y="1476375"/>
          <a:ext cx="318786" cy="160967"/>
        </a:xfrm>
        <a:prstGeom prst="rect">
          <a:avLst/>
        </a:prstGeom>
      </xdr:spPr>
    </xdr:pic>
    <xdr:clientData/>
  </xdr:twoCellAnchor>
  <xdr:twoCellAnchor editAs="oneCell">
    <xdr:from>
      <xdr:col>6</xdr:col>
      <xdr:colOff>396875</xdr:colOff>
      <xdr:row>6</xdr:row>
      <xdr:rowOff>0</xdr:rowOff>
    </xdr:from>
    <xdr:to>
      <xdr:col>6</xdr:col>
      <xdr:colOff>715661</xdr:colOff>
      <xdr:row>6</xdr:row>
      <xdr:rowOff>160967</xdr:rowOff>
    </xdr:to>
    <xdr:pic>
      <xdr:nvPicPr>
        <xdr:cNvPr id="11" name="Graphic 10" descr="Keyboard outline">
          <a:extLst>
            <a:ext uri="{FF2B5EF4-FFF2-40B4-BE49-F238E27FC236}">
              <a16:creationId xmlns:a16="http://schemas.microsoft.com/office/drawing/2014/main" id="{1EE1144C-E2A0-4BA6-9C34-10051076CE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7635875" y="1476375"/>
          <a:ext cx="318786" cy="160967"/>
        </a:xfrm>
        <a:prstGeom prst="rect">
          <a:avLst/>
        </a:prstGeom>
      </xdr:spPr>
    </xdr:pic>
    <xdr:clientData/>
  </xdr:twoCellAnchor>
  <xdr:twoCellAnchor editAs="oneCell">
    <xdr:from>
      <xdr:col>7</xdr:col>
      <xdr:colOff>415925</xdr:colOff>
      <xdr:row>6</xdr:row>
      <xdr:rowOff>0</xdr:rowOff>
    </xdr:from>
    <xdr:to>
      <xdr:col>7</xdr:col>
      <xdr:colOff>731536</xdr:colOff>
      <xdr:row>6</xdr:row>
      <xdr:rowOff>164142</xdr:rowOff>
    </xdr:to>
    <xdr:pic>
      <xdr:nvPicPr>
        <xdr:cNvPr id="12" name="Graphic 11" descr="Keyboard outline">
          <a:extLst>
            <a:ext uri="{FF2B5EF4-FFF2-40B4-BE49-F238E27FC236}">
              <a16:creationId xmlns:a16="http://schemas.microsoft.com/office/drawing/2014/main" id="{CCC3CDCD-A3AD-4521-90E5-851E935D44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8788400" y="1476375"/>
          <a:ext cx="315611" cy="164142"/>
        </a:xfrm>
        <a:prstGeom prst="rect">
          <a:avLst/>
        </a:prstGeom>
      </xdr:spPr>
    </xdr:pic>
    <xdr:clientData/>
  </xdr:twoCellAnchor>
  <xdr:twoCellAnchor editAs="oneCell">
    <xdr:from>
      <xdr:col>8</xdr:col>
      <xdr:colOff>415925</xdr:colOff>
      <xdr:row>6</xdr:row>
      <xdr:rowOff>0</xdr:rowOff>
    </xdr:from>
    <xdr:to>
      <xdr:col>8</xdr:col>
      <xdr:colOff>731536</xdr:colOff>
      <xdr:row>6</xdr:row>
      <xdr:rowOff>164142</xdr:rowOff>
    </xdr:to>
    <xdr:pic>
      <xdr:nvPicPr>
        <xdr:cNvPr id="13" name="Graphic 12" descr="Keyboard outline">
          <a:extLst>
            <a:ext uri="{FF2B5EF4-FFF2-40B4-BE49-F238E27FC236}">
              <a16:creationId xmlns:a16="http://schemas.microsoft.com/office/drawing/2014/main" id="{8E22C160-848C-44EE-84FA-3868800953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9921875" y="1476375"/>
          <a:ext cx="315611" cy="164142"/>
        </a:xfrm>
        <a:prstGeom prst="rect">
          <a:avLst/>
        </a:prstGeom>
      </xdr:spPr>
    </xdr:pic>
    <xdr:clientData/>
  </xdr:twoCellAnchor>
  <xdr:twoCellAnchor editAs="oneCell">
    <xdr:from>
      <xdr:col>9</xdr:col>
      <xdr:colOff>381000</xdr:colOff>
      <xdr:row>6</xdr:row>
      <xdr:rowOff>0</xdr:rowOff>
    </xdr:from>
    <xdr:to>
      <xdr:col>9</xdr:col>
      <xdr:colOff>696611</xdr:colOff>
      <xdr:row>6</xdr:row>
      <xdr:rowOff>164142</xdr:rowOff>
    </xdr:to>
    <xdr:pic>
      <xdr:nvPicPr>
        <xdr:cNvPr id="14" name="Graphic 13" descr="Keyboard outline">
          <a:extLst>
            <a:ext uri="{FF2B5EF4-FFF2-40B4-BE49-F238E27FC236}">
              <a16:creationId xmlns:a16="http://schemas.microsoft.com/office/drawing/2014/main" id="{48456B2C-72A9-459D-8BD9-0CE82F5EAB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11020425" y="1476375"/>
          <a:ext cx="315611" cy="164142"/>
        </a:xfrm>
        <a:prstGeom prst="rect">
          <a:avLst/>
        </a:prstGeom>
      </xdr:spPr>
    </xdr:pic>
    <xdr:clientData/>
  </xdr:twoCellAnchor>
  <xdr:twoCellAnchor editAs="oneCell">
    <xdr:from>
      <xdr:col>10</xdr:col>
      <xdr:colOff>415925</xdr:colOff>
      <xdr:row>6</xdr:row>
      <xdr:rowOff>0</xdr:rowOff>
    </xdr:from>
    <xdr:to>
      <xdr:col>10</xdr:col>
      <xdr:colOff>734711</xdr:colOff>
      <xdr:row>6</xdr:row>
      <xdr:rowOff>160967</xdr:rowOff>
    </xdr:to>
    <xdr:pic>
      <xdr:nvPicPr>
        <xdr:cNvPr id="15" name="Graphic 14" descr="Keyboard outline">
          <a:extLst>
            <a:ext uri="{FF2B5EF4-FFF2-40B4-BE49-F238E27FC236}">
              <a16:creationId xmlns:a16="http://schemas.microsoft.com/office/drawing/2014/main" id="{3955DF68-4CC9-43D4-B3D6-1E738E6D9A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12188825" y="1476375"/>
          <a:ext cx="318786" cy="160967"/>
        </a:xfrm>
        <a:prstGeom prst="rect">
          <a:avLst/>
        </a:prstGeom>
      </xdr:spPr>
    </xdr:pic>
    <xdr:clientData/>
  </xdr:twoCellAnchor>
  <xdr:twoCellAnchor editAs="oneCell">
    <xdr:from>
      <xdr:col>11</xdr:col>
      <xdr:colOff>501650</xdr:colOff>
      <xdr:row>6</xdr:row>
      <xdr:rowOff>0</xdr:rowOff>
    </xdr:from>
    <xdr:to>
      <xdr:col>11</xdr:col>
      <xdr:colOff>817261</xdr:colOff>
      <xdr:row>6</xdr:row>
      <xdr:rowOff>160967</xdr:rowOff>
    </xdr:to>
    <xdr:pic>
      <xdr:nvPicPr>
        <xdr:cNvPr id="16" name="Graphic 15" descr="Keyboard outline">
          <a:extLst>
            <a:ext uri="{FF2B5EF4-FFF2-40B4-BE49-F238E27FC236}">
              <a16:creationId xmlns:a16="http://schemas.microsoft.com/office/drawing/2014/main" id="{738CF745-4766-4147-83AF-E7E303A65F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13411200" y="1476375"/>
          <a:ext cx="312436" cy="160967"/>
        </a:xfrm>
        <a:prstGeom prst="rect">
          <a:avLst/>
        </a:prstGeom>
      </xdr:spPr>
    </xdr:pic>
    <xdr:clientData/>
  </xdr:twoCellAnchor>
  <xdr:twoCellAnchor editAs="oneCell">
    <xdr:from>
      <xdr:col>13</xdr:col>
      <xdr:colOff>1244600</xdr:colOff>
      <xdr:row>6</xdr:row>
      <xdr:rowOff>0</xdr:rowOff>
    </xdr:from>
    <xdr:to>
      <xdr:col>13</xdr:col>
      <xdr:colOff>1563386</xdr:colOff>
      <xdr:row>6</xdr:row>
      <xdr:rowOff>164142</xdr:rowOff>
    </xdr:to>
    <xdr:pic>
      <xdr:nvPicPr>
        <xdr:cNvPr id="17" name="Graphic 16" descr="Keyboard outline">
          <a:extLst>
            <a:ext uri="{FF2B5EF4-FFF2-40B4-BE49-F238E27FC236}">
              <a16:creationId xmlns:a16="http://schemas.microsoft.com/office/drawing/2014/main" id="{B698E51F-0E0D-4FE6-98EE-6575C7720E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25377" b="25664"/>
        <a:stretch>
          <a:fillRect/>
        </a:stretch>
      </xdr:blipFill>
      <xdr:spPr>
        <a:xfrm>
          <a:off x="16621125" y="1476375"/>
          <a:ext cx="315611" cy="164142"/>
        </a:xfrm>
        <a:prstGeom prst="rect">
          <a:avLst/>
        </a:prstGeom>
      </xdr:spPr>
    </xdr:pic>
    <xdr:clientData/>
  </xdr:twoCellAnchor>
  <xdr:twoCellAnchor editAs="oneCell">
    <xdr:from>
      <xdr:col>5</xdr:col>
      <xdr:colOff>447327</xdr:colOff>
      <xdr:row>5</xdr:row>
      <xdr:rowOff>162070</xdr:rowOff>
    </xdr:from>
    <xdr:to>
      <xdr:col>5</xdr:col>
      <xdr:colOff>673448</xdr:colOff>
      <xdr:row>7</xdr:row>
      <xdr:rowOff>36601</xdr:rowOff>
    </xdr:to>
    <xdr:pic>
      <xdr:nvPicPr>
        <xdr:cNvPr id="18" name="Graphic 17" descr="Clipboard with solid fill">
          <a:extLst>
            <a:ext uri="{FF2B5EF4-FFF2-40B4-BE49-F238E27FC236}">
              <a16:creationId xmlns:a16="http://schemas.microsoft.com/office/drawing/2014/main" id="{7BF5B4B2-C02B-4677-BD5D-54A15372D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6556027" y="1454295"/>
          <a:ext cx="222946" cy="239656"/>
        </a:xfrm>
        <a:prstGeom prst="rect">
          <a:avLst/>
        </a:prstGeom>
      </xdr:spPr>
    </xdr:pic>
    <xdr:clientData/>
  </xdr:twoCellAnchor>
  <xdr:twoCellAnchor editAs="oneCell">
    <xdr:from>
      <xdr:col>12</xdr:col>
      <xdr:colOff>438150</xdr:colOff>
      <xdr:row>5</xdr:row>
      <xdr:rowOff>149225</xdr:rowOff>
    </xdr:from>
    <xdr:to>
      <xdr:col>12</xdr:col>
      <xdr:colOff>667446</xdr:colOff>
      <xdr:row>7</xdr:row>
      <xdr:rowOff>36456</xdr:rowOff>
    </xdr:to>
    <xdr:pic>
      <xdr:nvPicPr>
        <xdr:cNvPr id="19" name="Graphic 18" descr="Clipboard with solid fill">
          <a:extLst>
            <a:ext uri="{FF2B5EF4-FFF2-40B4-BE49-F238E27FC236}">
              <a16:creationId xmlns:a16="http://schemas.microsoft.com/office/drawing/2014/main" id="{C7F4D0EA-71FB-4F4B-A6E0-AD55E8D86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4678025" y="1444625"/>
          <a:ext cx="229296" cy="24918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0</xdr:row>
      <xdr:rowOff>45565</xdr:rowOff>
    </xdr:from>
    <xdr:to>
      <xdr:col>12</xdr:col>
      <xdr:colOff>590550</xdr:colOff>
      <xdr:row>2</xdr:row>
      <xdr:rowOff>96973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2D5661AD-329F-4986-BC42-16E6AAA51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06375" y="45565"/>
          <a:ext cx="1924050" cy="803883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F79685-0603-45A4-881B-3306DC6704E3}" name="t_comunas" displayName="t_comunas" ref="C6:L353" totalsRowShown="0">
  <autoFilter ref="C6:L353" xr:uid="{C4F79685-0603-45A4-881B-3306DC6704E3}"/>
  <sortState xmlns:xlrd2="http://schemas.microsoft.com/office/spreadsheetml/2017/richdata2" ref="C7:L353">
    <sortCondition ref="D6:D353"/>
  </sortState>
  <tableColumns count="10">
    <tableColumn id="1" xr3:uid="{21AD0BBF-4E5E-4D4A-B8FF-2675628C430B}" name="id"/>
    <tableColumn id="2" xr3:uid="{3F85F4A9-CB9F-48D3-98DC-A6D13702B2D2}" name="comuna"/>
    <tableColumn id="12" xr3:uid="{B8E5E5C5-B05A-4679-A425-9E74C6641877}" name="cod_com" dataDxfId="52">
      <calculatedColumnFormula>t_comunas[[#This Row],[comuna]]&amp;" - "&amp;t_comunas[[#This Row],[id]]</calculatedColumnFormula>
    </tableColumn>
    <tableColumn id="3" xr3:uid="{795C4438-16B4-4332-9F8E-50348FCD1F79}" name="province_id"/>
    <tableColumn id="5" xr3:uid="{0CC0D305-C4AC-4FDC-B0BD-125E77367AE3}" name="provincia"/>
    <tableColumn id="6" xr3:uid="{B95E8475-BE86-4737-A196-A961FE38FEE2}" name="region_id"/>
    <tableColumn id="8" xr3:uid="{FFF7426D-E4E2-4EBB-9B3D-B22110478721}" name="region"/>
    <tableColumn id="9" xr3:uid="{461B90AD-77A2-4690-85EF-FB37425180A6}" name="region_corto"/>
    <tableColumn id="10" xr3:uid="{7409D65F-D0AC-44CE-976E-D6F08F0E87FE}" name="abr"/>
    <tableColumn id="11" xr3:uid="{85981996-77D7-4063-BED1-E0DF0C9AB9BA}" name="iso_cod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DBC23BC-7EBC-4C6E-A4E8-B095DE14B6E9}" name="t_unittrackers" displayName="t_unittrackers" ref="C9:Q109" totalsRowShown="0" headerRowDxfId="16" dataDxfId="15">
  <tableColumns count="15">
    <tableColumn id="1" xr3:uid="{4D2BD20D-7C97-4F2E-906A-F6980D46EFFA}" name="Nombre Interno del dispositivo" dataDxfId="14"/>
    <tableColumn id="9" xr3:uid="{F9DFC4BB-443A-4A26-A5DF-99AFFA8D915F}" name="Marca" dataDxfId="13"/>
    <tableColumn id="10" xr3:uid="{FF69E4B1-1E8B-4CE1-B732-6C43DD4BB584}" name="Modelo" dataDxfId="12"/>
    <tableColumn id="6" xr3:uid="{33E94481-2C6A-422F-AFC8-8FE052253F62}" name="Comuna" dataDxfId="11"/>
    <tableColumn id="2" xr3:uid="{EE859821-B2F8-45D0-9E70-3E53157229FA}" name="Latitud" dataDxfId="10"/>
    <tableColumn id="3" xr3:uid="{C06411DC-CF4A-451A-87E8-C5C66DC26903}" name="Longitud" dataDxfId="9"/>
    <tableColumn id="4" xr3:uid="{870E1BD6-3A66-4174-92A9-A11939137C26}" name="Nombre de la Ubicación" dataDxfId="8"/>
    <tableColumn id="5" xr3:uid="{14379563-D488-40DA-BA1A-373FA96CCF97}" name="Descripción de la Ubicación" dataDxfId="7"/>
    <tableColumn id="20" xr3:uid="{1CA64356-ED91-4129-94CC-6CBB97F74F70}" name="Tipo de Instalación" dataDxfId="6"/>
    <tableColumn id="11" xr3:uid="{0CD4B72D-07CC-4475-AE2F-F9F837C01000}" name="Tipo de Dispositivo" dataDxfId="5"/>
    <tableColumn id="19" xr3:uid="{34EF51FD-2D16-4B84-A78D-C8E9212DA3CB}" name="Estado Operacional" dataDxfId="4"/>
    <tableColumn id="8" xr3:uid="{E09204EC-DC46-4002-AC55-782AB09B0111}" name="Especificaciones Técnicas" dataDxfId="3"/>
    <tableColumn id="12" xr3:uid="{6D5422D3-846F-4E29-A7A5-87FA28624BB6}" name="len" dataDxfId="2">
      <calculatedColumnFormula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calculatedColumnFormula>
    </tableColumn>
    <tableColumn id="17" xr3:uid="{4F323F68-0798-4231-B46A-FFE8C945B92C}" name="full_reg" dataDxfId="1">
      <calculatedColumnFormula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calculatedColumnFormula>
    </tableColumn>
    <tableColumn id="7" xr3:uid="{92650458-A5F7-4170-9D5E-2DE7C8FFFA3B}" name="reg_parcial" dataDxfId="0">
      <calculatedColumnFormula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CFCB575-58F9-4B9B-94E5-A32A50D0CD5A}" name="t_opstate" displayName="t_opstate" ref="U6:U9" totalsRowShown="0">
  <autoFilter ref="U6:U9" xr:uid="{3CFCB575-58F9-4B9B-94E5-A32A50D0CD5A}"/>
  <tableColumns count="1">
    <tableColumn id="1" xr3:uid="{CDF4DAA8-1F9E-4E1F-9E78-7EEB2E2DF5D4}" name="Estado Operaciona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5D9036-A993-4730-87D8-54C006B85A71}" name="t_camtype" displayName="t_camtype" ref="Q6:S9" totalsRowShown="0">
  <autoFilter ref="Q6:S9" xr:uid="{4B5D9036-A993-4730-87D8-54C006B85A71}"/>
  <tableColumns count="3">
    <tableColumn id="1" xr3:uid="{16753369-CA28-4BF7-AFFE-EB429DB4A9DD}" name="TipoCam"/>
    <tableColumn id="2" xr3:uid="{F00A0C9D-62A8-47BF-A17C-CDBA20DC5746}" name="Desc"/>
    <tableColumn id="3" xr3:uid="{B8FD23F6-BBA6-4A8B-9354-8F0F83E9CB94}" name="key" dataDxfId="51">
      <calculatedColumnFormula>t_camtype[[#This Row],[TipoCam]]&amp;": "&amp;t_camtype[[#This Row],[Desc]]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BCB8AEA-7045-40D9-95FF-133F2D4EB41F}" name="t_integra_autentica" displayName="t_integra_autentica" ref="N6:O10" totalsRowShown="0">
  <autoFilter ref="N6:O10" xr:uid="{4BCB8AEA-7045-40D9-95FF-133F2D4EB41F}"/>
  <tableColumns count="2">
    <tableColumn id="1" xr3:uid="{7434482F-A6BC-492C-97CA-5EE548FC017D}" name="Integra"/>
    <tableColumn id="2" xr3:uid="{8B5CD574-B852-4AED-B569-002997D26314}" name="Autent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7BEBD5-70D1-4D7F-9BED-C3EDA066857E}" name="Table42" displayName="Table42" ref="C33:E45" totalsRowShown="0" headerRowDxfId="50" dataDxfId="49">
  <tableColumns count="3">
    <tableColumn id="1" xr3:uid="{BD9C17D9-6466-416C-AE0F-F61D4957842E}" name="Paso" dataDxfId="48">
      <calculatedColumnFormula>MAX(C33)+1</calculatedColumnFormula>
    </tableColumn>
    <tableColumn id="2" xr3:uid="{C4A3CF2F-CC32-4AFD-8798-B474C47828DF}" name="Atributo" dataDxfId="47"/>
    <tableColumn id="3" xr3:uid="{C3F722B2-BE66-4A2D-A298-2478567B3B26}" name="Descripción del paso" dataDxfId="46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B69BBAB-1333-4F31-9242-D48B0D18E788}" name="Table64" displayName="Table64" ref="C12:E19" totalsRowShown="0" headerRowDxfId="45" headerRowBorderDxfId="43" tableBorderDxfId="44" totalsRowBorderDxfId="42">
  <tableColumns count="3">
    <tableColumn id="1" xr3:uid="{11CC5229-0A7D-4658-B493-387D75D54FF2}" name="Paso" dataDxfId="41">
      <calculatedColumnFormula>MAX(C12)+1</calculatedColumnFormula>
    </tableColumn>
    <tableColumn id="2" xr3:uid="{784E702C-19A6-484F-B7B5-A7C0125B255A}" name="Atributo" dataDxfId="40"/>
    <tableColumn id="3" xr3:uid="{AA3CDE0D-141B-4CF5-8C46-391535B6B990}" name="Descripción del paso" dataDxfId="39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B5190A9-146E-461F-913D-3F68575934AF}" name="Table10" displayName="Table10" ref="C24:E28" totalsRowShown="0" headerRowDxfId="38" tableBorderDxfId="37">
  <autoFilter ref="C24:E28" xr:uid="{DB5190A9-146E-461F-913D-3F68575934AF}"/>
  <tableColumns count="3">
    <tableColumn id="1" xr3:uid="{04C0153C-07AE-471D-945D-A5FEB45CB4E7}" name="Paso" dataDxfId="36">
      <calculatedColumnFormula>MAX(C24)+1</calculatedColumnFormula>
    </tableColumn>
    <tableColumn id="2" xr3:uid="{D9A6E75E-B07B-4928-AC8B-61D48BE7157C}" name="Atributo" dataDxfId="35"/>
    <tableColumn id="3" xr3:uid="{31395C4B-A641-49EE-A987-2E9F113450FB}" name="Descripción del paso" dataDxfId="34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FC46B34-FD17-4CC7-8ACA-B6D2F9F4F6C2}" name="Table6" displayName="Table6" ref="D14:E24" insertRowShift="1" totalsRowShown="0" headerRowDxfId="33" dataDxfId="32">
  <tableColumns count="2">
    <tableColumn id="1" xr3:uid="{96D2808B-D55D-4E21-B46C-49A7611CC6EE}" name="Dirección IP Pública" dataDxfId="31"/>
    <tableColumn id="2" xr3:uid="{6C121B6A-B0FA-4FC4-B0F8-D6CA888BEB18}" name="Descripción por qué es Necesaria" dataDxfId="30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DBCB7D4-CAA6-4B79-B4B8-9041C7D357C2}" name="Table7" displayName="Table7" ref="C7:I22" totalsRowShown="0" headerRowDxfId="27" dataDxfId="26">
  <tableColumns count="7">
    <tableColumn id="1" xr3:uid="{5FD048AA-038F-49B3-B0EA-27D007BCDC52}" name="Marca" dataDxfId="25"/>
    <tableColumn id="2" xr3:uid="{B7C554B2-445D-4E4F-9349-B6253EC2009A}" name="Modelo" dataDxfId="24"/>
    <tableColumn id="3" xr3:uid="{FB6590BB-7C9A-4974-B83F-2ACC1776E723}" name="Versión" dataDxfId="23"/>
    <tableColumn id="5" xr3:uid="{637E78E7-39A3-40E4-B171-E888141F35DD}" name="Cantidad de Licencias Activas" dataDxfId="22"/>
    <tableColumn id="6" xr3:uid="{449B6C99-32B6-4CCB-81D2-8ECEE42F55ED}" name="Cantidad de Cámaras Vinculadas" dataDxfId="21"/>
    <tableColumn id="7" xr3:uid="{8F22D53C-83AC-4909-BFB2-AFDD1804A574}" name="Capacidades del Gestor de Video" dataDxfId="20"/>
    <tableColumn id="4" xr3:uid="{B14D16A3-7E05-487F-87CF-9606690BA215}" name="Activo" dataDxfId="19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2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752F1-AA43-43C9-8C57-17D9FAD0F2EB}">
  <sheetPr codeName="Sheet1"/>
  <dimension ref="B2:AH353"/>
  <sheetViews>
    <sheetView workbookViewId="0">
      <selection activeCell="N26" sqref="N26"/>
    </sheetView>
  </sheetViews>
  <sheetFormatPr defaultColWidth="9.140625" defaultRowHeight="15"/>
  <cols>
    <col min="1" max="2" width="2.5703125" customWidth="1"/>
    <col min="6" max="6" width="12.85546875" customWidth="1"/>
    <col min="14" max="14" width="23.5703125" bestFit="1" customWidth="1"/>
    <col min="15" max="15" width="11.42578125" bestFit="1" customWidth="1"/>
    <col min="21" max="21" width="19.5703125" customWidth="1"/>
    <col min="23" max="23" width="3" customWidth="1"/>
    <col min="33" max="33" width="2.7109375" customWidth="1"/>
  </cols>
  <sheetData>
    <row r="2" spans="2:34" ht="20.25" thickBot="1">
      <c r="B2" s="2" t="s">
        <v>0</v>
      </c>
      <c r="C2" s="1"/>
      <c r="D2" s="1"/>
      <c r="E2" s="1"/>
      <c r="N2" t="str">
        <f>N8</f>
        <v>Hikvision-Hikcentral</v>
      </c>
      <c r="O2" t="str" cm="1">
        <f t="array" aca="1" ref="O2" ca="1">INDIRECT(SUBSTITUTE(SUBSTITUTE(N2,"-","_")," ","_"))</f>
        <v>API Key</v>
      </c>
      <c r="X2" s="15" t="s">
        <v>1</v>
      </c>
      <c r="Y2" s="16"/>
      <c r="Z2" s="16"/>
      <c r="AA2" s="16"/>
      <c r="AB2" s="16"/>
      <c r="AC2" s="16"/>
    </row>
    <row r="3" spans="2:34" ht="15.75" thickTop="1"/>
    <row r="5" spans="2:34" ht="20.25" thickBot="1">
      <c r="X5" s="15" t="s">
        <v>2</v>
      </c>
      <c r="Y5" s="16"/>
      <c r="Z5" s="16"/>
      <c r="AA5" s="16"/>
      <c r="AB5" s="16"/>
      <c r="AC5" s="16"/>
      <c r="AD5" s="16"/>
      <c r="AE5" s="16"/>
      <c r="AF5" s="16"/>
      <c r="AG5" s="16"/>
      <c r="AH5" s="16"/>
    </row>
    <row r="6" spans="2:34" ht="15.75" thickTop="1">
      <c r="C6" t="s">
        <v>3</v>
      </c>
      <c r="D6" t="s">
        <v>4</v>
      </c>
      <c r="E6" t="s">
        <v>5</v>
      </c>
      <c r="F6" t="s">
        <v>6</v>
      </c>
      <c r="G6" t="s">
        <v>7</v>
      </c>
      <c r="H6" t="s">
        <v>8</v>
      </c>
      <c r="I6" t="s">
        <v>9</v>
      </c>
      <c r="J6" t="s">
        <v>10</v>
      </c>
      <c r="K6" t="s">
        <v>11</v>
      </c>
      <c r="L6" t="s">
        <v>12</v>
      </c>
      <c r="N6" t="s">
        <v>13</v>
      </c>
      <c r="O6" t="s">
        <v>14</v>
      </c>
      <c r="Q6" t="s">
        <v>15</v>
      </c>
      <c r="R6" t="s">
        <v>16</v>
      </c>
      <c r="S6" t="s">
        <v>17</v>
      </c>
      <c r="U6" t="s">
        <v>18</v>
      </c>
    </row>
    <row r="7" spans="2:34">
      <c r="C7" t="s">
        <v>19</v>
      </c>
      <c r="D7" t="s">
        <v>20</v>
      </c>
      <c r="E7" t="str">
        <f>t_comunas[[#This Row],[comuna]]&amp;" - "&amp;t_comunas[[#This Row],[id]]</f>
        <v>Algarrobo - 05602</v>
      </c>
      <c r="F7">
        <v>56</v>
      </c>
      <c r="G7" t="s">
        <v>21</v>
      </c>
      <c r="H7">
        <v>5</v>
      </c>
      <c r="I7" t="s">
        <v>22</v>
      </c>
      <c r="J7" t="s">
        <v>23</v>
      </c>
      <c r="K7" t="s">
        <v>24</v>
      </c>
      <c r="L7" t="s">
        <v>25</v>
      </c>
      <c r="N7" t="s">
        <v>26</v>
      </c>
      <c r="O7" t="s">
        <v>27</v>
      </c>
      <c r="Q7" t="s">
        <v>28</v>
      </c>
      <c r="R7" t="s">
        <v>29</v>
      </c>
      <c r="S7" t="str">
        <f>t_camtype[[#This Row],[TipoCam]]&amp;": "&amp;t_camtype[[#This Row],[Desc]]</f>
        <v>Contexto Fija: Cámara que está viendo un punto fijo.</v>
      </c>
      <c r="U7" t="s">
        <v>30</v>
      </c>
    </row>
    <row r="8" spans="2:34" ht="20.25" thickBot="1">
      <c r="C8" t="s">
        <v>31</v>
      </c>
      <c r="D8" t="s">
        <v>32</v>
      </c>
      <c r="E8" t="str">
        <f>t_comunas[[#This Row],[comuna]]&amp;" - "&amp;t_comunas[[#This Row],[id]]</f>
        <v>Alhué - 13502</v>
      </c>
      <c r="F8">
        <v>135</v>
      </c>
      <c r="G8" t="s">
        <v>33</v>
      </c>
      <c r="H8">
        <v>13</v>
      </c>
      <c r="I8" t="s">
        <v>34</v>
      </c>
      <c r="J8" t="s">
        <v>35</v>
      </c>
      <c r="K8" t="s">
        <v>36</v>
      </c>
      <c r="L8" t="s">
        <v>37</v>
      </c>
      <c r="N8" t="s">
        <v>38</v>
      </c>
      <c r="O8" t="s">
        <v>39</v>
      </c>
      <c r="Q8" t="s">
        <v>40</v>
      </c>
      <c r="R8" t="s">
        <v>41</v>
      </c>
      <c r="S8" t="str">
        <f>t_camtype[[#This Row],[TipoCam]]&amp;": "&amp;t_camtype[[#This Row],[Desc]]</f>
        <v>Contexto PTZ: Cámara que está viendo un punto fijo, con capacidad de girar y apuntar un punto distinto.</v>
      </c>
      <c r="U8" t="s">
        <v>42</v>
      </c>
      <c r="X8" s="15" t="s">
        <v>43</v>
      </c>
      <c r="Y8" s="16"/>
      <c r="Z8" s="16"/>
      <c r="AA8" s="16"/>
    </row>
    <row r="9" spans="2:34" ht="15.75" thickTop="1">
      <c r="C9" t="s">
        <v>44</v>
      </c>
      <c r="D9" t="s">
        <v>45</v>
      </c>
      <c r="E9" t="str">
        <f>t_comunas[[#This Row],[comuna]]&amp;" - "&amp;t_comunas[[#This Row],[id]]</f>
        <v>Alto Biobío - 08314</v>
      </c>
      <c r="F9">
        <v>83</v>
      </c>
      <c r="G9" t="s">
        <v>46</v>
      </c>
      <c r="H9">
        <v>8</v>
      </c>
      <c r="I9" t="s">
        <v>47</v>
      </c>
      <c r="J9" t="s">
        <v>46</v>
      </c>
      <c r="K9" t="s">
        <v>48</v>
      </c>
      <c r="L9" t="s">
        <v>49</v>
      </c>
      <c r="N9" t="s">
        <v>50</v>
      </c>
      <c r="O9" t="s">
        <v>51</v>
      </c>
      <c r="Q9" t="s">
        <v>52</v>
      </c>
      <c r="R9" t="s">
        <v>53</v>
      </c>
      <c r="S9" t="str">
        <f>t_camtype[[#This Row],[TipoCam]]&amp;": "&amp;t_camtype[[#This Row],[Desc]]</f>
        <v>LPR: Optimizada para la lectura de Patentes.</v>
      </c>
      <c r="U9" t="s">
        <v>54</v>
      </c>
    </row>
    <row r="10" spans="2:34">
      <c r="C10" t="s">
        <v>55</v>
      </c>
      <c r="D10" t="s">
        <v>56</v>
      </c>
      <c r="E10" t="str">
        <f>t_comunas[[#This Row],[comuna]]&amp;" - "&amp;t_comunas[[#This Row],[id]]</f>
        <v>Alto del Carmen - 03302</v>
      </c>
      <c r="F10">
        <v>33</v>
      </c>
      <c r="G10" t="s">
        <v>57</v>
      </c>
      <c r="H10">
        <v>3</v>
      </c>
      <c r="I10" t="s">
        <v>58</v>
      </c>
      <c r="J10" t="s">
        <v>59</v>
      </c>
      <c r="K10" t="s">
        <v>60</v>
      </c>
      <c r="L10" t="s">
        <v>61</v>
      </c>
      <c r="N10" t="s">
        <v>62</v>
      </c>
      <c r="O10" t="s">
        <v>27</v>
      </c>
    </row>
    <row r="11" spans="2:34" ht="20.25" thickBot="1">
      <c r="C11" t="s">
        <v>63</v>
      </c>
      <c r="D11" t="s">
        <v>64</v>
      </c>
      <c r="E11" t="str">
        <f>t_comunas[[#This Row],[comuna]]&amp;" - "&amp;t_comunas[[#This Row],[id]]</f>
        <v>Alto Hospicio - 01107</v>
      </c>
      <c r="F11">
        <v>11</v>
      </c>
      <c r="G11" t="s">
        <v>65</v>
      </c>
      <c r="H11">
        <v>1</v>
      </c>
      <c r="I11" t="s">
        <v>66</v>
      </c>
      <c r="J11" t="s">
        <v>67</v>
      </c>
      <c r="K11" t="s">
        <v>68</v>
      </c>
      <c r="L11" t="s">
        <v>69</v>
      </c>
      <c r="X11" s="15" t="s">
        <v>70</v>
      </c>
      <c r="Y11" s="16"/>
      <c r="Z11" s="16"/>
      <c r="AA11" s="16"/>
    </row>
    <row r="12" spans="2:34" ht="15.75" thickTop="1">
      <c r="C12" t="s">
        <v>71</v>
      </c>
      <c r="D12" t="s">
        <v>72</v>
      </c>
      <c r="E12" t="str">
        <f>t_comunas[[#This Row],[comuna]]&amp;" - "&amp;t_comunas[[#This Row],[id]]</f>
        <v>Ancud - 10202</v>
      </c>
      <c r="F12">
        <v>102</v>
      </c>
      <c r="G12" t="s">
        <v>73</v>
      </c>
      <c r="H12">
        <v>10</v>
      </c>
      <c r="I12" t="s">
        <v>74</v>
      </c>
      <c r="J12" t="s">
        <v>75</v>
      </c>
      <c r="K12" t="s">
        <v>76</v>
      </c>
      <c r="L12" t="s">
        <v>77</v>
      </c>
    </row>
    <row r="13" spans="2:34">
      <c r="C13" t="s">
        <v>78</v>
      </c>
      <c r="D13" t="s">
        <v>79</v>
      </c>
      <c r="E13" t="str">
        <f>t_comunas[[#This Row],[comuna]]&amp;" - "&amp;t_comunas[[#This Row],[id]]</f>
        <v>Andacollo - 04103</v>
      </c>
      <c r="F13">
        <v>41</v>
      </c>
      <c r="G13" t="s">
        <v>80</v>
      </c>
      <c r="H13">
        <v>4</v>
      </c>
      <c r="I13" t="s">
        <v>81</v>
      </c>
      <c r="J13" t="s">
        <v>82</v>
      </c>
      <c r="K13" t="s">
        <v>83</v>
      </c>
      <c r="L13" t="s">
        <v>84</v>
      </c>
    </row>
    <row r="14" spans="2:34" ht="20.25" thickBot="1">
      <c r="C14" t="s">
        <v>85</v>
      </c>
      <c r="D14" t="s">
        <v>86</v>
      </c>
      <c r="E14" t="str">
        <f>t_comunas[[#This Row],[comuna]]&amp;" - "&amp;t_comunas[[#This Row],[id]]</f>
        <v>Angol - 09201</v>
      </c>
      <c r="F14">
        <v>92</v>
      </c>
      <c r="G14" t="s">
        <v>87</v>
      </c>
      <c r="H14">
        <v>9</v>
      </c>
      <c r="I14" t="s">
        <v>88</v>
      </c>
      <c r="J14" t="s">
        <v>89</v>
      </c>
      <c r="K14" t="s">
        <v>90</v>
      </c>
      <c r="L14" t="s">
        <v>91</v>
      </c>
      <c r="X14" s="15" t="s">
        <v>92</v>
      </c>
      <c r="Y14" s="16"/>
      <c r="Z14" s="16"/>
      <c r="AA14" s="16"/>
    </row>
    <row r="15" spans="2:34" ht="15.75" thickTop="1">
      <c r="C15" t="s">
        <v>93</v>
      </c>
      <c r="D15" t="s">
        <v>94</v>
      </c>
      <c r="E15" t="str">
        <f>t_comunas[[#This Row],[comuna]]&amp;" - "&amp;t_comunas[[#This Row],[id]]</f>
        <v>Antártica - 12202</v>
      </c>
      <c r="F15">
        <v>122</v>
      </c>
      <c r="G15" t="s">
        <v>95</v>
      </c>
      <c r="H15">
        <v>12</v>
      </c>
      <c r="I15" t="s">
        <v>96</v>
      </c>
      <c r="J15" t="s">
        <v>97</v>
      </c>
      <c r="K15" t="s">
        <v>98</v>
      </c>
      <c r="L15" t="s">
        <v>99</v>
      </c>
    </row>
    <row r="16" spans="2:34">
      <c r="C16" t="s">
        <v>100</v>
      </c>
      <c r="D16" t="s">
        <v>101</v>
      </c>
      <c r="E16" t="str">
        <f>t_comunas[[#This Row],[comuna]]&amp;" - "&amp;t_comunas[[#This Row],[id]]</f>
        <v>Antofagasta - 02101</v>
      </c>
      <c r="F16">
        <v>21</v>
      </c>
      <c r="G16" t="s">
        <v>101</v>
      </c>
      <c r="H16">
        <v>2</v>
      </c>
      <c r="I16" t="s">
        <v>102</v>
      </c>
      <c r="J16" t="s">
        <v>101</v>
      </c>
      <c r="K16" t="s">
        <v>103</v>
      </c>
      <c r="L16" t="s">
        <v>104</v>
      </c>
    </row>
    <row r="17" spans="3:12">
      <c r="C17" t="s">
        <v>105</v>
      </c>
      <c r="D17" t="s">
        <v>106</v>
      </c>
      <c r="E17" t="str">
        <f>t_comunas[[#This Row],[comuna]]&amp;" - "&amp;t_comunas[[#This Row],[id]]</f>
        <v>Antuco - 08302</v>
      </c>
      <c r="F17">
        <v>83</v>
      </c>
      <c r="G17" t="s">
        <v>46</v>
      </c>
      <c r="H17">
        <v>8</v>
      </c>
      <c r="I17" t="s">
        <v>47</v>
      </c>
      <c r="J17" t="s">
        <v>46</v>
      </c>
      <c r="K17" t="s">
        <v>48</v>
      </c>
      <c r="L17" t="s">
        <v>49</v>
      </c>
    </row>
    <row r="18" spans="3:12">
      <c r="C18" t="s">
        <v>107</v>
      </c>
      <c r="D18" t="s">
        <v>108</v>
      </c>
      <c r="E18" t="str">
        <f>t_comunas[[#This Row],[comuna]]&amp;" - "&amp;t_comunas[[#This Row],[id]]</f>
        <v>Arauco - 08202</v>
      </c>
      <c r="F18">
        <v>82</v>
      </c>
      <c r="G18" t="s">
        <v>108</v>
      </c>
      <c r="H18">
        <v>8</v>
      </c>
      <c r="I18" t="s">
        <v>47</v>
      </c>
      <c r="J18" t="s">
        <v>46</v>
      </c>
      <c r="K18" t="s">
        <v>48</v>
      </c>
      <c r="L18" t="s">
        <v>49</v>
      </c>
    </row>
    <row r="19" spans="3:12">
      <c r="C19" t="s">
        <v>109</v>
      </c>
      <c r="D19" t="s">
        <v>110</v>
      </c>
      <c r="E19" t="str">
        <f>t_comunas[[#This Row],[comuna]]&amp;" - "&amp;t_comunas[[#This Row],[id]]</f>
        <v>Arica - 15101</v>
      </c>
      <c r="F19">
        <v>151</v>
      </c>
      <c r="G19" t="s">
        <v>110</v>
      </c>
      <c r="H19">
        <v>15</v>
      </c>
      <c r="I19" t="s">
        <v>111</v>
      </c>
      <c r="J19" t="s">
        <v>112</v>
      </c>
      <c r="K19" t="s">
        <v>113</v>
      </c>
      <c r="L19" t="s">
        <v>114</v>
      </c>
    </row>
    <row r="20" spans="3:12">
      <c r="C20" t="s">
        <v>115</v>
      </c>
      <c r="D20" t="s">
        <v>116</v>
      </c>
      <c r="E20" t="str">
        <f>t_comunas[[#This Row],[comuna]]&amp;" - "&amp;t_comunas[[#This Row],[id]]</f>
        <v>Aysén - 11201</v>
      </c>
      <c r="F20">
        <v>112</v>
      </c>
      <c r="G20" t="s">
        <v>116</v>
      </c>
      <c r="H20">
        <v>10</v>
      </c>
      <c r="I20" t="s">
        <v>74</v>
      </c>
      <c r="J20" t="s">
        <v>75</v>
      </c>
      <c r="K20" t="s">
        <v>76</v>
      </c>
      <c r="L20" t="s">
        <v>77</v>
      </c>
    </row>
    <row r="21" spans="3:12">
      <c r="C21" t="s">
        <v>117</v>
      </c>
      <c r="D21" t="s">
        <v>118</v>
      </c>
      <c r="E21" t="str">
        <f>t_comunas[[#This Row],[comuna]]&amp;" - "&amp;t_comunas[[#This Row],[id]]</f>
        <v>Buin - 13402</v>
      </c>
      <c r="F21">
        <v>134</v>
      </c>
      <c r="G21" t="s">
        <v>119</v>
      </c>
      <c r="H21">
        <v>13</v>
      </c>
      <c r="I21" t="s">
        <v>34</v>
      </c>
      <c r="J21" t="s">
        <v>35</v>
      </c>
      <c r="K21" t="s">
        <v>36</v>
      </c>
      <c r="L21" t="s">
        <v>37</v>
      </c>
    </row>
    <row r="22" spans="3:12">
      <c r="C22" t="s">
        <v>120</v>
      </c>
      <c r="D22" t="s">
        <v>121</v>
      </c>
      <c r="E22" t="str">
        <f>t_comunas[[#This Row],[comuna]]&amp;" - "&amp;t_comunas[[#This Row],[id]]</f>
        <v>Bulnes - 16102</v>
      </c>
      <c r="F22">
        <v>161</v>
      </c>
      <c r="G22" t="s">
        <v>122</v>
      </c>
      <c r="H22">
        <v>16</v>
      </c>
      <c r="I22" t="s">
        <v>123</v>
      </c>
      <c r="J22" t="s">
        <v>124</v>
      </c>
      <c r="K22" t="s">
        <v>125</v>
      </c>
      <c r="L22" t="s">
        <v>126</v>
      </c>
    </row>
    <row r="23" spans="3:12">
      <c r="C23" t="s">
        <v>127</v>
      </c>
      <c r="D23" t="s">
        <v>128</v>
      </c>
      <c r="E23" t="str">
        <f>t_comunas[[#This Row],[comuna]]&amp;" - "&amp;t_comunas[[#This Row],[id]]</f>
        <v>Cabildo - 05402</v>
      </c>
      <c r="F23">
        <v>54</v>
      </c>
      <c r="G23" t="s">
        <v>129</v>
      </c>
      <c r="H23">
        <v>5</v>
      </c>
      <c r="I23" t="s">
        <v>22</v>
      </c>
      <c r="J23" t="s">
        <v>23</v>
      </c>
      <c r="K23" t="s">
        <v>24</v>
      </c>
      <c r="L23" t="s">
        <v>25</v>
      </c>
    </row>
    <row r="24" spans="3:12">
      <c r="C24" t="s">
        <v>130</v>
      </c>
      <c r="D24" t="s">
        <v>131</v>
      </c>
      <c r="E24" t="str">
        <f>t_comunas[[#This Row],[comuna]]&amp;" - "&amp;t_comunas[[#This Row],[id]]</f>
        <v>Cabo de Hornos - 12201</v>
      </c>
      <c r="F24">
        <v>122</v>
      </c>
      <c r="G24" t="s">
        <v>95</v>
      </c>
      <c r="H24">
        <v>12</v>
      </c>
      <c r="I24" t="s">
        <v>96</v>
      </c>
      <c r="J24" t="s">
        <v>97</v>
      </c>
      <c r="K24" t="s">
        <v>98</v>
      </c>
      <c r="L24" t="s">
        <v>99</v>
      </c>
    </row>
    <row r="25" spans="3:12">
      <c r="C25" t="s">
        <v>132</v>
      </c>
      <c r="D25" t="s">
        <v>133</v>
      </c>
      <c r="E25" t="str">
        <f>t_comunas[[#This Row],[comuna]]&amp;" - "&amp;t_comunas[[#This Row],[id]]</f>
        <v>Cabrero - 08303</v>
      </c>
      <c r="F25">
        <v>83</v>
      </c>
      <c r="G25" t="s">
        <v>46</v>
      </c>
      <c r="H25">
        <v>8</v>
      </c>
      <c r="I25" t="s">
        <v>47</v>
      </c>
      <c r="J25" t="s">
        <v>46</v>
      </c>
      <c r="K25" t="s">
        <v>48</v>
      </c>
      <c r="L25" t="s">
        <v>49</v>
      </c>
    </row>
    <row r="26" spans="3:12">
      <c r="C26" t="s">
        <v>134</v>
      </c>
      <c r="D26" t="s">
        <v>135</v>
      </c>
      <c r="E26" t="str">
        <f>t_comunas[[#This Row],[comuna]]&amp;" - "&amp;t_comunas[[#This Row],[id]]</f>
        <v>Calama - 02201</v>
      </c>
      <c r="F26">
        <v>22</v>
      </c>
      <c r="G26" t="s">
        <v>136</v>
      </c>
      <c r="H26">
        <v>2</v>
      </c>
      <c r="I26" t="s">
        <v>102</v>
      </c>
      <c r="J26" t="s">
        <v>101</v>
      </c>
      <c r="K26" t="s">
        <v>103</v>
      </c>
      <c r="L26" t="s">
        <v>104</v>
      </c>
    </row>
    <row r="27" spans="3:12">
      <c r="C27" t="s">
        <v>137</v>
      </c>
      <c r="D27" t="s">
        <v>138</v>
      </c>
      <c r="E27" t="str">
        <f>t_comunas[[#This Row],[comuna]]&amp;" - "&amp;t_comunas[[#This Row],[id]]</f>
        <v>Calbuco - 10102</v>
      </c>
      <c r="F27">
        <v>101</v>
      </c>
      <c r="G27" t="s">
        <v>139</v>
      </c>
      <c r="H27">
        <v>10</v>
      </c>
      <c r="I27" t="s">
        <v>74</v>
      </c>
      <c r="J27" t="s">
        <v>75</v>
      </c>
      <c r="K27" t="s">
        <v>76</v>
      </c>
      <c r="L27" t="s">
        <v>77</v>
      </c>
    </row>
    <row r="28" spans="3:12">
      <c r="C28" t="s">
        <v>140</v>
      </c>
      <c r="D28" t="s">
        <v>141</v>
      </c>
      <c r="E28" t="str">
        <f>t_comunas[[#This Row],[comuna]]&amp;" - "&amp;t_comunas[[#This Row],[id]]</f>
        <v>Caldera - 03102</v>
      </c>
      <c r="F28">
        <v>31</v>
      </c>
      <c r="G28" t="s">
        <v>142</v>
      </c>
      <c r="H28">
        <v>3</v>
      </c>
      <c r="I28" t="s">
        <v>58</v>
      </c>
      <c r="J28" t="s">
        <v>59</v>
      </c>
      <c r="K28" t="s">
        <v>60</v>
      </c>
      <c r="L28" t="s">
        <v>61</v>
      </c>
    </row>
    <row r="29" spans="3:12">
      <c r="C29" t="s">
        <v>143</v>
      </c>
      <c r="D29" t="s">
        <v>144</v>
      </c>
      <c r="E29" t="str">
        <f>t_comunas[[#This Row],[comuna]]&amp;" - "&amp;t_comunas[[#This Row],[id]]</f>
        <v>Calera - 05502</v>
      </c>
      <c r="F29">
        <v>55</v>
      </c>
      <c r="G29" t="s">
        <v>145</v>
      </c>
      <c r="H29">
        <v>5</v>
      </c>
      <c r="I29" t="s">
        <v>22</v>
      </c>
      <c r="J29" t="s">
        <v>23</v>
      </c>
      <c r="K29" t="s">
        <v>24</v>
      </c>
      <c r="L29" t="s">
        <v>25</v>
      </c>
    </row>
    <row r="30" spans="3:12">
      <c r="C30" t="s">
        <v>146</v>
      </c>
      <c r="D30" t="s">
        <v>147</v>
      </c>
      <c r="E30" t="str">
        <f>t_comunas[[#This Row],[comuna]]&amp;" - "&amp;t_comunas[[#This Row],[id]]</f>
        <v>Calera de Tango - 13403</v>
      </c>
      <c r="F30">
        <v>134</v>
      </c>
      <c r="G30" t="s">
        <v>119</v>
      </c>
      <c r="H30">
        <v>13</v>
      </c>
      <c r="I30" t="s">
        <v>34</v>
      </c>
      <c r="J30" t="s">
        <v>35</v>
      </c>
      <c r="K30" t="s">
        <v>36</v>
      </c>
      <c r="L30" t="s">
        <v>37</v>
      </c>
    </row>
    <row r="31" spans="3:12">
      <c r="C31" t="s">
        <v>148</v>
      </c>
      <c r="D31" t="s">
        <v>149</v>
      </c>
      <c r="E31" t="str">
        <f>t_comunas[[#This Row],[comuna]]&amp;" - "&amp;t_comunas[[#This Row],[id]]</f>
        <v>Calle Larga - 05302</v>
      </c>
      <c r="F31">
        <v>53</v>
      </c>
      <c r="G31" t="s">
        <v>150</v>
      </c>
      <c r="H31">
        <v>5</v>
      </c>
      <c r="I31" t="s">
        <v>22</v>
      </c>
      <c r="J31" t="s">
        <v>23</v>
      </c>
      <c r="K31" t="s">
        <v>24</v>
      </c>
      <c r="L31" t="s">
        <v>25</v>
      </c>
    </row>
    <row r="32" spans="3:12">
      <c r="C32" t="s">
        <v>151</v>
      </c>
      <c r="D32" t="s">
        <v>152</v>
      </c>
      <c r="E32" t="str">
        <f>t_comunas[[#This Row],[comuna]]&amp;" - "&amp;t_comunas[[#This Row],[id]]</f>
        <v>Camarones - 15102</v>
      </c>
      <c r="F32">
        <v>151</v>
      </c>
      <c r="G32" t="s">
        <v>110</v>
      </c>
      <c r="H32">
        <v>15</v>
      </c>
      <c r="I32" t="s">
        <v>111</v>
      </c>
      <c r="J32" t="s">
        <v>112</v>
      </c>
      <c r="K32" t="s">
        <v>113</v>
      </c>
      <c r="L32" t="s">
        <v>114</v>
      </c>
    </row>
    <row r="33" spans="3:12">
      <c r="C33" t="s">
        <v>153</v>
      </c>
      <c r="D33" t="s">
        <v>154</v>
      </c>
      <c r="E33" t="str">
        <f>t_comunas[[#This Row],[comuna]]&amp;" - "&amp;t_comunas[[#This Row],[id]]</f>
        <v>Camiña - 01402</v>
      </c>
      <c r="F33">
        <v>14</v>
      </c>
      <c r="G33" t="s">
        <v>155</v>
      </c>
      <c r="H33">
        <v>1</v>
      </c>
      <c r="I33" t="s">
        <v>66</v>
      </c>
      <c r="J33" t="s">
        <v>67</v>
      </c>
      <c r="K33" t="s">
        <v>68</v>
      </c>
      <c r="L33" t="s">
        <v>69</v>
      </c>
    </row>
    <row r="34" spans="3:12">
      <c r="C34" t="s">
        <v>156</v>
      </c>
      <c r="D34" t="s">
        <v>157</v>
      </c>
      <c r="E34" t="str">
        <f>t_comunas[[#This Row],[comuna]]&amp;" - "&amp;t_comunas[[#This Row],[id]]</f>
        <v>Canela - 04202</v>
      </c>
      <c r="F34">
        <v>42</v>
      </c>
      <c r="G34" t="s">
        <v>158</v>
      </c>
      <c r="H34">
        <v>4</v>
      </c>
      <c r="I34" t="s">
        <v>81</v>
      </c>
      <c r="J34" t="s">
        <v>82</v>
      </c>
      <c r="K34" t="s">
        <v>83</v>
      </c>
      <c r="L34" t="s">
        <v>84</v>
      </c>
    </row>
    <row r="35" spans="3:12">
      <c r="C35" t="s">
        <v>159</v>
      </c>
      <c r="D35" t="s">
        <v>160</v>
      </c>
      <c r="E35" t="str">
        <f>t_comunas[[#This Row],[comuna]]&amp;" - "&amp;t_comunas[[#This Row],[id]]</f>
        <v>Cañete - 08203</v>
      </c>
      <c r="F35">
        <v>82</v>
      </c>
      <c r="G35" t="s">
        <v>108</v>
      </c>
      <c r="H35">
        <v>8</v>
      </c>
      <c r="I35" t="s">
        <v>47</v>
      </c>
      <c r="J35" t="s">
        <v>46</v>
      </c>
      <c r="K35" t="s">
        <v>48</v>
      </c>
      <c r="L35" t="s">
        <v>49</v>
      </c>
    </row>
    <row r="36" spans="3:12">
      <c r="C36" t="s">
        <v>161</v>
      </c>
      <c r="D36" t="s">
        <v>162</v>
      </c>
      <c r="E36" t="str">
        <f>t_comunas[[#This Row],[comuna]]&amp;" - "&amp;t_comunas[[#This Row],[id]]</f>
        <v>Carahue - 09102</v>
      </c>
      <c r="F36">
        <v>91</v>
      </c>
      <c r="G36" t="s">
        <v>163</v>
      </c>
      <c r="H36">
        <v>9</v>
      </c>
      <c r="I36" t="s">
        <v>88</v>
      </c>
      <c r="J36" t="s">
        <v>89</v>
      </c>
      <c r="K36" t="s">
        <v>90</v>
      </c>
      <c r="L36" t="s">
        <v>91</v>
      </c>
    </row>
    <row r="37" spans="3:12">
      <c r="C37" t="s">
        <v>164</v>
      </c>
      <c r="D37" t="s">
        <v>165</v>
      </c>
      <c r="E37" t="str">
        <f>t_comunas[[#This Row],[comuna]]&amp;" - "&amp;t_comunas[[#This Row],[id]]</f>
        <v>Cartagena - 05603</v>
      </c>
      <c r="F37">
        <v>56</v>
      </c>
      <c r="G37" t="s">
        <v>21</v>
      </c>
      <c r="H37">
        <v>5</v>
      </c>
      <c r="I37" t="s">
        <v>22</v>
      </c>
      <c r="J37" t="s">
        <v>23</v>
      </c>
      <c r="K37" t="s">
        <v>24</v>
      </c>
      <c r="L37" t="s">
        <v>25</v>
      </c>
    </row>
    <row r="38" spans="3:12">
      <c r="C38" t="s">
        <v>166</v>
      </c>
      <c r="D38" t="s">
        <v>167</v>
      </c>
      <c r="E38" t="str">
        <f>t_comunas[[#This Row],[comuna]]&amp;" - "&amp;t_comunas[[#This Row],[id]]</f>
        <v>Casablanca - 05102</v>
      </c>
      <c r="F38">
        <v>51</v>
      </c>
      <c r="G38" t="s">
        <v>23</v>
      </c>
      <c r="H38">
        <v>5</v>
      </c>
      <c r="I38" t="s">
        <v>22</v>
      </c>
      <c r="J38" t="s">
        <v>23</v>
      </c>
      <c r="K38" t="s">
        <v>24</v>
      </c>
      <c r="L38" t="s">
        <v>25</v>
      </c>
    </row>
    <row r="39" spans="3:12">
      <c r="C39" t="s">
        <v>168</v>
      </c>
      <c r="D39" t="s">
        <v>169</v>
      </c>
      <c r="E39" t="str">
        <f>t_comunas[[#This Row],[comuna]]&amp;" - "&amp;t_comunas[[#This Row],[id]]</f>
        <v>Castro - 10201</v>
      </c>
      <c r="F39">
        <v>102</v>
      </c>
      <c r="G39" t="s">
        <v>73</v>
      </c>
      <c r="H39">
        <v>10</v>
      </c>
      <c r="I39" t="s">
        <v>74</v>
      </c>
      <c r="J39" t="s">
        <v>75</v>
      </c>
      <c r="K39" t="s">
        <v>76</v>
      </c>
      <c r="L39" t="s">
        <v>77</v>
      </c>
    </row>
    <row r="40" spans="3:12">
      <c r="C40" t="s">
        <v>170</v>
      </c>
      <c r="D40" t="s">
        <v>171</v>
      </c>
      <c r="E40" t="str">
        <f>t_comunas[[#This Row],[comuna]]&amp;" - "&amp;t_comunas[[#This Row],[id]]</f>
        <v>Catemu - 05702</v>
      </c>
      <c r="F40">
        <v>57</v>
      </c>
      <c r="G40" t="s">
        <v>172</v>
      </c>
      <c r="H40">
        <v>5</v>
      </c>
      <c r="I40" t="s">
        <v>22</v>
      </c>
      <c r="J40" t="s">
        <v>23</v>
      </c>
      <c r="K40" t="s">
        <v>24</v>
      </c>
      <c r="L40" t="s">
        <v>25</v>
      </c>
    </row>
    <row r="41" spans="3:12">
      <c r="C41" t="s">
        <v>173</v>
      </c>
      <c r="D41" t="s">
        <v>174</v>
      </c>
      <c r="E41" t="str">
        <f>t_comunas[[#This Row],[comuna]]&amp;" - "&amp;t_comunas[[#This Row],[id]]</f>
        <v>Cauquenes - 07201</v>
      </c>
      <c r="F41">
        <v>72</v>
      </c>
      <c r="G41" t="s">
        <v>174</v>
      </c>
      <c r="H41">
        <v>7</v>
      </c>
      <c r="I41" t="s">
        <v>175</v>
      </c>
      <c r="J41" t="s">
        <v>176</v>
      </c>
      <c r="K41" t="s">
        <v>177</v>
      </c>
      <c r="L41" t="s">
        <v>178</v>
      </c>
    </row>
    <row r="42" spans="3:12">
      <c r="C42" t="s">
        <v>179</v>
      </c>
      <c r="D42" t="s">
        <v>180</v>
      </c>
      <c r="E42" t="str">
        <f>t_comunas[[#This Row],[comuna]]&amp;" - "&amp;t_comunas[[#This Row],[id]]</f>
        <v>Cerrillos - 13102</v>
      </c>
      <c r="F42">
        <v>131</v>
      </c>
      <c r="G42" t="s">
        <v>181</v>
      </c>
      <c r="H42">
        <v>13</v>
      </c>
      <c r="I42" t="s">
        <v>34</v>
      </c>
      <c r="J42" t="s">
        <v>35</v>
      </c>
      <c r="K42" t="s">
        <v>36</v>
      </c>
      <c r="L42" t="s">
        <v>37</v>
      </c>
    </row>
    <row r="43" spans="3:12">
      <c r="C43" t="s">
        <v>182</v>
      </c>
      <c r="D43" t="s">
        <v>183</v>
      </c>
      <c r="E43" t="str">
        <f>t_comunas[[#This Row],[comuna]]&amp;" - "&amp;t_comunas[[#This Row],[id]]</f>
        <v>Cerro Navia - 13103</v>
      </c>
      <c r="F43">
        <v>131</v>
      </c>
      <c r="G43" t="s">
        <v>181</v>
      </c>
      <c r="H43">
        <v>13</v>
      </c>
      <c r="I43" t="s">
        <v>34</v>
      </c>
      <c r="J43" t="s">
        <v>35</v>
      </c>
      <c r="K43" t="s">
        <v>36</v>
      </c>
      <c r="L43" t="s">
        <v>37</v>
      </c>
    </row>
    <row r="44" spans="3:12">
      <c r="C44" t="s">
        <v>184</v>
      </c>
      <c r="D44" t="s">
        <v>185</v>
      </c>
      <c r="E44" t="str">
        <f>t_comunas[[#This Row],[comuna]]&amp;" - "&amp;t_comunas[[#This Row],[id]]</f>
        <v>Chaitén - 10401</v>
      </c>
      <c r="F44">
        <v>104</v>
      </c>
      <c r="G44" t="s">
        <v>186</v>
      </c>
      <c r="H44">
        <v>10</v>
      </c>
      <c r="I44" t="s">
        <v>74</v>
      </c>
      <c r="J44" t="s">
        <v>75</v>
      </c>
      <c r="K44" t="s">
        <v>76</v>
      </c>
      <c r="L44" t="s">
        <v>77</v>
      </c>
    </row>
    <row r="45" spans="3:12">
      <c r="C45" t="s">
        <v>187</v>
      </c>
      <c r="D45" t="s">
        <v>188</v>
      </c>
      <c r="E45" t="str">
        <f>t_comunas[[#This Row],[comuna]]&amp;" - "&amp;t_comunas[[#This Row],[id]]</f>
        <v>Chanco - 07202</v>
      </c>
      <c r="F45">
        <v>72</v>
      </c>
      <c r="G45" t="s">
        <v>174</v>
      </c>
      <c r="H45">
        <v>7</v>
      </c>
      <c r="I45" t="s">
        <v>175</v>
      </c>
      <c r="J45" t="s">
        <v>176</v>
      </c>
      <c r="K45" t="s">
        <v>177</v>
      </c>
      <c r="L45" t="s">
        <v>178</v>
      </c>
    </row>
    <row r="46" spans="3:12">
      <c r="C46" t="s">
        <v>189</v>
      </c>
      <c r="D46" t="s">
        <v>190</v>
      </c>
      <c r="E46" t="str">
        <f>t_comunas[[#This Row],[comuna]]&amp;" - "&amp;t_comunas[[#This Row],[id]]</f>
        <v>Chañaral - 03201</v>
      </c>
      <c r="F46">
        <v>32</v>
      </c>
      <c r="G46" t="s">
        <v>190</v>
      </c>
      <c r="H46">
        <v>3</v>
      </c>
      <c r="I46" t="s">
        <v>58</v>
      </c>
      <c r="J46" t="s">
        <v>59</v>
      </c>
      <c r="K46" t="s">
        <v>60</v>
      </c>
      <c r="L46" t="s">
        <v>61</v>
      </c>
    </row>
    <row r="47" spans="3:12">
      <c r="C47" t="s">
        <v>191</v>
      </c>
      <c r="D47" t="s">
        <v>192</v>
      </c>
      <c r="E47" t="str">
        <f>t_comunas[[#This Row],[comuna]]&amp;" - "&amp;t_comunas[[#This Row],[id]]</f>
        <v>Chépica - 06302</v>
      </c>
      <c r="F47">
        <v>63</v>
      </c>
      <c r="G47" t="s">
        <v>193</v>
      </c>
      <c r="H47">
        <v>6</v>
      </c>
      <c r="I47" t="s">
        <v>194</v>
      </c>
      <c r="J47" t="s">
        <v>195</v>
      </c>
      <c r="K47" t="s">
        <v>196</v>
      </c>
      <c r="L47" t="s">
        <v>197</v>
      </c>
    </row>
    <row r="48" spans="3:12">
      <c r="C48" t="s">
        <v>198</v>
      </c>
      <c r="D48" t="s">
        <v>199</v>
      </c>
      <c r="E48" t="str">
        <f>t_comunas[[#This Row],[comuna]]&amp;" - "&amp;t_comunas[[#This Row],[id]]</f>
        <v>Chiguayante - 08103</v>
      </c>
      <c r="F48">
        <v>81</v>
      </c>
      <c r="G48" t="s">
        <v>200</v>
      </c>
      <c r="H48">
        <v>8</v>
      </c>
      <c r="I48" t="s">
        <v>47</v>
      </c>
      <c r="J48" t="s">
        <v>46</v>
      </c>
      <c r="K48" t="s">
        <v>48</v>
      </c>
      <c r="L48" t="s">
        <v>49</v>
      </c>
    </row>
    <row r="49" spans="3:12">
      <c r="C49" t="s">
        <v>201</v>
      </c>
      <c r="D49" t="s">
        <v>202</v>
      </c>
      <c r="E49" t="str">
        <f>t_comunas[[#This Row],[comuna]]&amp;" - "&amp;t_comunas[[#This Row],[id]]</f>
        <v>Chile Chico - 11401</v>
      </c>
      <c r="F49">
        <v>114</v>
      </c>
      <c r="G49" t="s">
        <v>203</v>
      </c>
      <c r="H49">
        <v>10</v>
      </c>
      <c r="I49" t="s">
        <v>74</v>
      </c>
      <c r="J49" t="s">
        <v>75</v>
      </c>
      <c r="K49" t="s">
        <v>76</v>
      </c>
      <c r="L49" t="s">
        <v>77</v>
      </c>
    </row>
    <row r="50" spans="3:12">
      <c r="C50" t="s">
        <v>204</v>
      </c>
      <c r="D50" t="s">
        <v>205</v>
      </c>
      <c r="E50" t="str">
        <f>t_comunas[[#This Row],[comuna]]&amp;" - "&amp;t_comunas[[#This Row],[id]]</f>
        <v>Chillán - 16101</v>
      </c>
      <c r="F50">
        <v>161</v>
      </c>
      <c r="G50" t="s">
        <v>122</v>
      </c>
      <c r="H50">
        <v>16</v>
      </c>
      <c r="I50" t="s">
        <v>123</v>
      </c>
      <c r="J50" t="s">
        <v>124</v>
      </c>
      <c r="K50" t="s">
        <v>125</v>
      </c>
      <c r="L50" t="s">
        <v>126</v>
      </c>
    </row>
    <row r="51" spans="3:12">
      <c r="C51" t="s">
        <v>206</v>
      </c>
      <c r="D51" t="s">
        <v>207</v>
      </c>
      <c r="E51" t="str">
        <f>t_comunas[[#This Row],[comuna]]&amp;" - "&amp;t_comunas[[#This Row],[id]]</f>
        <v>Chillán Viejo - 16103</v>
      </c>
      <c r="F51">
        <v>161</v>
      </c>
      <c r="G51" t="s">
        <v>122</v>
      </c>
      <c r="H51">
        <v>16</v>
      </c>
      <c r="I51" t="s">
        <v>123</v>
      </c>
      <c r="J51" t="s">
        <v>124</v>
      </c>
      <c r="K51" t="s">
        <v>125</v>
      </c>
      <c r="L51" t="s">
        <v>126</v>
      </c>
    </row>
    <row r="52" spans="3:12">
      <c r="C52" t="s">
        <v>208</v>
      </c>
      <c r="D52" t="s">
        <v>209</v>
      </c>
      <c r="E52" t="str">
        <f>t_comunas[[#This Row],[comuna]]&amp;" - "&amp;t_comunas[[#This Row],[id]]</f>
        <v>Chimbarongo - 06303</v>
      </c>
      <c r="F52">
        <v>63</v>
      </c>
      <c r="G52" t="s">
        <v>193</v>
      </c>
      <c r="H52">
        <v>6</v>
      </c>
      <c r="I52" t="s">
        <v>194</v>
      </c>
      <c r="J52" t="s">
        <v>195</v>
      </c>
      <c r="K52" t="s">
        <v>196</v>
      </c>
      <c r="L52" t="s">
        <v>197</v>
      </c>
    </row>
    <row r="53" spans="3:12">
      <c r="C53" t="s">
        <v>210</v>
      </c>
      <c r="D53" t="s">
        <v>211</v>
      </c>
      <c r="E53" t="str">
        <f>t_comunas[[#This Row],[comuna]]&amp;" - "&amp;t_comunas[[#This Row],[id]]</f>
        <v>Cholchol - 09121</v>
      </c>
      <c r="F53">
        <v>91</v>
      </c>
      <c r="G53" t="s">
        <v>163</v>
      </c>
      <c r="H53">
        <v>9</v>
      </c>
      <c r="I53" t="s">
        <v>88</v>
      </c>
      <c r="J53" t="s">
        <v>89</v>
      </c>
      <c r="K53" t="s">
        <v>90</v>
      </c>
      <c r="L53" t="s">
        <v>91</v>
      </c>
    </row>
    <row r="54" spans="3:12">
      <c r="C54" t="s">
        <v>212</v>
      </c>
      <c r="D54" t="s">
        <v>213</v>
      </c>
      <c r="E54" t="str">
        <f>t_comunas[[#This Row],[comuna]]&amp;" - "&amp;t_comunas[[#This Row],[id]]</f>
        <v>Chonchi - 10203</v>
      </c>
      <c r="F54">
        <v>102</v>
      </c>
      <c r="G54" t="s">
        <v>73</v>
      </c>
      <c r="H54">
        <v>10</v>
      </c>
      <c r="I54" t="s">
        <v>74</v>
      </c>
      <c r="J54" t="s">
        <v>75</v>
      </c>
      <c r="K54" t="s">
        <v>76</v>
      </c>
      <c r="L54" t="s">
        <v>77</v>
      </c>
    </row>
    <row r="55" spans="3:12">
      <c r="C55" t="s">
        <v>214</v>
      </c>
      <c r="D55" t="s">
        <v>215</v>
      </c>
      <c r="E55" t="str">
        <f>t_comunas[[#This Row],[comuna]]&amp;" - "&amp;t_comunas[[#This Row],[id]]</f>
        <v>Cisnes - 11202</v>
      </c>
      <c r="F55">
        <v>112</v>
      </c>
      <c r="G55" t="s">
        <v>116</v>
      </c>
      <c r="H55">
        <v>10</v>
      </c>
      <c r="I55" t="s">
        <v>74</v>
      </c>
      <c r="J55" t="s">
        <v>75</v>
      </c>
      <c r="K55" t="s">
        <v>76</v>
      </c>
      <c r="L55" t="s">
        <v>77</v>
      </c>
    </row>
    <row r="56" spans="3:12">
      <c r="C56" t="s">
        <v>216</v>
      </c>
      <c r="D56" t="s">
        <v>217</v>
      </c>
      <c r="E56" t="str">
        <f>t_comunas[[#This Row],[comuna]]&amp;" - "&amp;t_comunas[[#This Row],[id]]</f>
        <v>Cobquecura - 16202</v>
      </c>
      <c r="F56">
        <v>162</v>
      </c>
      <c r="G56" t="s">
        <v>218</v>
      </c>
      <c r="H56">
        <v>16</v>
      </c>
      <c r="I56" t="s">
        <v>123</v>
      </c>
      <c r="J56" t="s">
        <v>124</v>
      </c>
      <c r="K56" t="s">
        <v>125</v>
      </c>
      <c r="L56" t="s">
        <v>126</v>
      </c>
    </row>
    <row r="57" spans="3:12">
      <c r="C57" t="s">
        <v>219</v>
      </c>
      <c r="D57" t="s">
        <v>220</v>
      </c>
      <c r="E57" t="str">
        <f>t_comunas[[#This Row],[comuna]]&amp;" - "&amp;t_comunas[[#This Row],[id]]</f>
        <v>Cochamó - 10103</v>
      </c>
      <c r="F57">
        <v>101</v>
      </c>
      <c r="G57" t="s">
        <v>139</v>
      </c>
      <c r="H57">
        <v>10</v>
      </c>
      <c r="I57" t="s">
        <v>74</v>
      </c>
      <c r="J57" t="s">
        <v>75</v>
      </c>
      <c r="K57" t="s">
        <v>76</v>
      </c>
      <c r="L57" t="s">
        <v>77</v>
      </c>
    </row>
    <row r="58" spans="3:12">
      <c r="C58" t="s">
        <v>221</v>
      </c>
      <c r="D58" t="s">
        <v>222</v>
      </c>
      <c r="E58" t="str">
        <f>t_comunas[[#This Row],[comuna]]&amp;" - "&amp;t_comunas[[#This Row],[id]]</f>
        <v>Cochrane - 11301</v>
      </c>
      <c r="F58">
        <v>113</v>
      </c>
      <c r="G58" t="s">
        <v>223</v>
      </c>
      <c r="H58">
        <v>10</v>
      </c>
      <c r="I58" t="s">
        <v>74</v>
      </c>
      <c r="J58" t="s">
        <v>75</v>
      </c>
      <c r="K58" t="s">
        <v>76</v>
      </c>
      <c r="L58" t="s">
        <v>77</v>
      </c>
    </row>
    <row r="59" spans="3:12">
      <c r="C59" t="s">
        <v>224</v>
      </c>
      <c r="D59" t="s">
        <v>225</v>
      </c>
      <c r="E59" t="str">
        <f>t_comunas[[#This Row],[comuna]]&amp;" - "&amp;t_comunas[[#This Row],[id]]</f>
        <v>Codegua - 06102</v>
      </c>
      <c r="F59">
        <v>61</v>
      </c>
      <c r="G59" t="s">
        <v>226</v>
      </c>
      <c r="H59">
        <v>6</v>
      </c>
      <c r="I59" t="s">
        <v>194</v>
      </c>
      <c r="J59" t="s">
        <v>195</v>
      </c>
      <c r="K59" t="s">
        <v>196</v>
      </c>
      <c r="L59" t="s">
        <v>197</v>
      </c>
    </row>
    <row r="60" spans="3:12">
      <c r="C60" t="s">
        <v>227</v>
      </c>
      <c r="D60" t="s">
        <v>228</v>
      </c>
      <c r="E60" t="str">
        <f>t_comunas[[#This Row],[comuna]]&amp;" - "&amp;t_comunas[[#This Row],[id]]</f>
        <v>Coelemu - 16203</v>
      </c>
      <c r="F60">
        <v>162</v>
      </c>
      <c r="G60" t="s">
        <v>218</v>
      </c>
      <c r="H60">
        <v>16</v>
      </c>
      <c r="I60" t="s">
        <v>123</v>
      </c>
      <c r="J60" t="s">
        <v>124</v>
      </c>
      <c r="K60" t="s">
        <v>125</v>
      </c>
      <c r="L60" t="s">
        <v>126</v>
      </c>
    </row>
    <row r="61" spans="3:12">
      <c r="C61" t="s">
        <v>229</v>
      </c>
      <c r="D61" t="s">
        <v>230</v>
      </c>
      <c r="E61" t="str">
        <f>t_comunas[[#This Row],[comuna]]&amp;" - "&amp;t_comunas[[#This Row],[id]]</f>
        <v>Coihueco - 16302</v>
      </c>
      <c r="F61">
        <v>163</v>
      </c>
      <c r="G61" t="s">
        <v>231</v>
      </c>
      <c r="H61">
        <v>16</v>
      </c>
      <c r="I61" t="s">
        <v>123</v>
      </c>
      <c r="J61" t="s">
        <v>124</v>
      </c>
      <c r="K61" t="s">
        <v>125</v>
      </c>
      <c r="L61" t="s">
        <v>126</v>
      </c>
    </row>
    <row r="62" spans="3:12">
      <c r="C62" t="s">
        <v>232</v>
      </c>
      <c r="D62" t="s">
        <v>233</v>
      </c>
      <c r="E62" t="str">
        <f>t_comunas[[#This Row],[comuna]]&amp;" - "&amp;t_comunas[[#This Row],[id]]</f>
        <v>Coinco - 06103</v>
      </c>
      <c r="F62">
        <v>61</v>
      </c>
      <c r="G62" t="s">
        <v>226</v>
      </c>
      <c r="H62">
        <v>6</v>
      </c>
      <c r="I62" t="s">
        <v>194</v>
      </c>
      <c r="J62" t="s">
        <v>195</v>
      </c>
      <c r="K62" t="s">
        <v>196</v>
      </c>
      <c r="L62" t="s">
        <v>197</v>
      </c>
    </row>
    <row r="63" spans="3:12">
      <c r="C63" t="s">
        <v>234</v>
      </c>
      <c r="D63" t="s">
        <v>235</v>
      </c>
      <c r="E63" t="str">
        <f>t_comunas[[#This Row],[comuna]]&amp;" - "&amp;t_comunas[[#This Row],[id]]</f>
        <v>Colbún - 07402</v>
      </c>
      <c r="F63">
        <v>74</v>
      </c>
      <c r="G63" t="s">
        <v>236</v>
      </c>
      <c r="H63">
        <v>7</v>
      </c>
      <c r="I63" t="s">
        <v>175</v>
      </c>
      <c r="J63" t="s">
        <v>176</v>
      </c>
      <c r="K63" t="s">
        <v>177</v>
      </c>
      <c r="L63" t="s">
        <v>178</v>
      </c>
    </row>
    <row r="64" spans="3:12">
      <c r="C64" t="s">
        <v>237</v>
      </c>
      <c r="D64" t="s">
        <v>238</v>
      </c>
      <c r="E64" t="str">
        <f>t_comunas[[#This Row],[comuna]]&amp;" - "&amp;t_comunas[[#This Row],[id]]</f>
        <v>Colchane - 01403</v>
      </c>
      <c r="F64">
        <v>14</v>
      </c>
      <c r="G64" t="s">
        <v>155</v>
      </c>
      <c r="H64">
        <v>1</v>
      </c>
      <c r="I64" t="s">
        <v>66</v>
      </c>
      <c r="J64" t="s">
        <v>67</v>
      </c>
      <c r="K64" t="s">
        <v>68</v>
      </c>
      <c r="L64" t="s">
        <v>69</v>
      </c>
    </row>
    <row r="65" spans="3:12">
      <c r="C65" t="s">
        <v>239</v>
      </c>
      <c r="D65" t="s">
        <v>240</v>
      </c>
      <c r="E65" t="str">
        <f>t_comunas[[#This Row],[comuna]]&amp;" - "&amp;t_comunas[[#This Row],[id]]</f>
        <v>Colina - 13301</v>
      </c>
      <c r="F65">
        <v>133</v>
      </c>
      <c r="G65" t="s">
        <v>241</v>
      </c>
      <c r="H65">
        <v>13</v>
      </c>
      <c r="I65" t="s">
        <v>34</v>
      </c>
      <c r="J65" t="s">
        <v>35</v>
      </c>
      <c r="K65" t="s">
        <v>36</v>
      </c>
      <c r="L65" t="s">
        <v>37</v>
      </c>
    </row>
    <row r="66" spans="3:12">
      <c r="C66" t="s">
        <v>242</v>
      </c>
      <c r="D66" t="s">
        <v>243</v>
      </c>
      <c r="E66" t="str">
        <f>t_comunas[[#This Row],[comuna]]&amp;" - "&amp;t_comunas[[#This Row],[id]]</f>
        <v>Collipulli - 09202</v>
      </c>
      <c r="F66">
        <v>92</v>
      </c>
      <c r="G66" t="s">
        <v>87</v>
      </c>
      <c r="H66">
        <v>9</v>
      </c>
      <c r="I66" t="s">
        <v>88</v>
      </c>
      <c r="J66" t="s">
        <v>89</v>
      </c>
      <c r="K66" t="s">
        <v>90</v>
      </c>
      <c r="L66" t="s">
        <v>91</v>
      </c>
    </row>
    <row r="67" spans="3:12">
      <c r="C67" t="s">
        <v>244</v>
      </c>
      <c r="D67" t="s">
        <v>245</v>
      </c>
      <c r="E67" t="str">
        <f>t_comunas[[#This Row],[comuna]]&amp;" - "&amp;t_comunas[[#This Row],[id]]</f>
        <v>Coltauco - 06104</v>
      </c>
      <c r="F67">
        <v>61</v>
      </c>
      <c r="G67" t="s">
        <v>226</v>
      </c>
      <c r="H67">
        <v>6</v>
      </c>
      <c r="I67" t="s">
        <v>194</v>
      </c>
      <c r="J67" t="s">
        <v>195</v>
      </c>
      <c r="K67" t="s">
        <v>196</v>
      </c>
      <c r="L67" t="s">
        <v>197</v>
      </c>
    </row>
    <row r="68" spans="3:12">
      <c r="C68" t="s">
        <v>246</v>
      </c>
      <c r="D68" t="s">
        <v>247</v>
      </c>
      <c r="E68" t="str">
        <f>t_comunas[[#This Row],[comuna]]&amp;" - "&amp;t_comunas[[#This Row],[id]]</f>
        <v>Combarbalá - 04302</v>
      </c>
      <c r="F68">
        <v>43</v>
      </c>
      <c r="G68" t="s">
        <v>248</v>
      </c>
      <c r="H68">
        <v>4</v>
      </c>
      <c r="I68" t="s">
        <v>81</v>
      </c>
      <c r="J68" t="s">
        <v>82</v>
      </c>
      <c r="K68" t="s">
        <v>83</v>
      </c>
      <c r="L68" t="s">
        <v>84</v>
      </c>
    </row>
    <row r="69" spans="3:12">
      <c r="C69" t="s">
        <v>249</v>
      </c>
      <c r="D69" t="s">
        <v>200</v>
      </c>
      <c r="E69" t="str">
        <f>t_comunas[[#This Row],[comuna]]&amp;" - "&amp;t_comunas[[#This Row],[id]]</f>
        <v>Concepción - 08101</v>
      </c>
      <c r="F69">
        <v>81</v>
      </c>
      <c r="G69" t="s">
        <v>200</v>
      </c>
      <c r="H69">
        <v>8</v>
      </c>
      <c r="I69" t="s">
        <v>47</v>
      </c>
      <c r="J69" t="s">
        <v>46</v>
      </c>
      <c r="K69" t="s">
        <v>48</v>
      </c>
      <c r="L69" t="s">
        <v>49</v>
      </c>
    </row>
    <row r="70" spans="3:12">
      <c r="C70" t="s">
        <v>250</v>
      </c>
      <c r="D70" t="s">
        <v>251</v>
      </c>
      <c r="E70" t="str">
        <f>t_comunas[[#This Row],[comuna]]&amp;" - "&amp;t_comunas[[#This Row],[id]]</f>
        <v>Conchalí - 13104</v>
      </c>
      <c r="F70">
        <v>131</v>
      </c>
      <c r="G70" t="s">
        <v>181</v>
      </c>
      <c r="H70">
        <v>13</v>
      </c>
      <c r="I70" t="s">
        <v>34</v>
      </c>
      <c r="J70" t="s">
        <v>35</v>
      </c>
      <c r="K70" t="s">
        <v>36</v>
      </c>
      <c r="L70" t="s">
        <v>37</v>
      </c>
    </row>
    <row r="71" spans="3:12">
      <c r="C71" t="s">
        <v>252</v>
      </c>
      <c r="D71" t="s">
        <v>253</v>
      </c>
      <c r="E71" t="str">
        <f>t_comunas[[#This Row],[comuna]]&amp;" - "&amp;t_comunas[[#This Row],[id]]</f>
        <v>Concón - 05103</v>
      </c>
      <c r="F71">
        <v>51</v>
      </c>
      <c r="G71" t="s">
        <v>23</v>
      </c>
      <c r="H71">
        <v>5</v>
      </c>
      <c r="I71" t="s">
        <v>22</v>
      </c>
      <c r="J71" t="s">
        <v>23</v>
      </c>
      <c r="K71" t="s">
        <v>24</v>
      </c>
      <c r="L71" t="s">
        <v>25</v>
      </c>
    </row>
    <row r="72" spans="3:12">
      <c r="C72" t="s">
        <v>254</v>
      </c>
      <c r="D72" t="s">
        <v>255</v>
      </c>
      <c r="E72" t="str">
        <f>t_comunas[[#This Row],[comuna]]&amp;" - "&amp;t_comunas[[#This Row],[id]]</f>
        <v>Constitución - 07102</v>
      </c>
      <c r="F72">
        <v>71</v>
      </c>
      <c r="G72" t="s">
        <v>256</v>
      </c>
      <c r="H72">
        <v>7</v>
      </c>
      <c r="I72" t="s">
        <v>175</v>
      </c>
      <c r="J72" t="s">
        <v>176</v>
      </c>
      <c r="K72" t="s">
        <v>177</v>
      </c>
      <c r="L72" t="s">
        <v>178</v>
      </c>
    </row>
    <row r="73" spans="3:12">
      <c r="C73" t="s">
        <v>257</v>
      </c>
      <c r="D73" t="s">
        <v>258</v>
      </c>
      <c r="E73" t="str">
        <f>t_comunas[[#This Row],[comuna]]&amp;" - "&amp;t_comunas[[#This Row],[id]]</f>
        <v>Contulmo - 08204</v>
      </c>
      <c r="F73">
        <v>82</v>
      </c>
      <c r="G73" t="s">
        <v>108</v>
      </c>
      <c r="H73">
        <v>8</v>
      </c>
      <c r="I73" t="s">
        <v>47</v>
      </c>
      <c r="J73" t="s">
        <v>46</v>
      </c>
      <c r="K73" t="s">
        <v>48</v>
      </c>
      <c r="L73" t="s">
        <v>49</v>
      </c>
    </row>
    <row r="74" spans="3:12">
      <c r="C74" t="s">
        <v>259</v>
      </c>
      <c r="D74" t="s">
        <v>142</v>
      </c>
      <c r="E74" t="str">
        <f>t_comunas[[#This Row],[comuna]]&amp;" - "&amp;t_comunas[[#This Row],[id]]</f>
        <v>Copiapó - 03101</v>
      </c>
      <c r="F74">
        <v>31</v>
      </c>
      <c r="G74" t="s">
        <v>142</v>
      </c>
      <c r="H74">
        <v>3</v>
      </c>
      <c r="I74" t="s">
        <v>58</v>
      </c>
      <c r="J74" t="s">
        <v>59</v>
      </c>
      <c r="K74" t="s">
        <v>60</v>
      </c>
      <c r="L74" t="s">
        <v>61</v>
      </c>
    </row>
    <row r="75" spans="3:12">
      <c r="C75" t="s">
        <v>260</v>
      </c>
      <c r="D75" t="s">
        <v>82</v>
      </c>
      <c r="E75" t="str">
        <f>t_comunas[[#This Row],[comuna]]&amp;" - "&amp;t_comunas[[#This Row],[id]]</f>
        <v>Coquimbo - 04102</v>
      </c>
      <c r="F75">
        <v>41</v>
      </c>
      <c r="G75" t="s">
        <v>80</v>
      </c>
      <c r="H75">
        <v>4</v>
      </c>
      <c r="I75" t="s">
        <v>81</v>
      </c>
      <c r="J75" t="s">
        <v>82</v>
      </c>
      <c r="K75" t="s">
        <v>83</v>
      </c>
      <c r="L75" t="s">
        <v>84</v>
      </c>
    </row>
    <row r="76" spans="3:12">
      <c r="C76" t="s">
        <v>261</v>
      </c>
      <c r="D76" t="s">
        <v>262</v>
      </c>
      <c r="E76" t="str">
        <f>t_comunas[[#This Row],[comuna]]&amp;" - "&amp;t_comunas[[#This Row],[id]]</f>
        <v>Coronel - 08102</v>
      </c>
      <c r="F76">
        <v>81</v>
      </c>
      <c r="G76" t="s">
        <v>200</v>
      </c>
      <c r="H76">
        <v>8</v>
      </c>
      <c r="I76" t="s">
        <v>47</v>
      </c>
      <c r="J76" t="s">
        <v>46</v>
      </c>
      <c r="K76" t="s">
        <v>48</v>
      </c>
      <c r="L76" t="s">
        <v>49</v>
      </c>
    </row>
    <row r="77" spans="3:12">
      <c r="C77" t="s">
        <v>263</v>
      </c>
      <c r="D77" t="s">
        <v>264</v>
      </c>
      <c r="E77" t="str">
        <f>t_comunas[[#This Row],[comuna]]&amp;" - "&amp;t_comunas[[#This Row],[id]]</f>
        <v>Corral - 14102</v>
      </c>
      <c r="F77">
        <v>141</v>
      </c>
      <c r="G77" t="s">
        <v>265</v>
      </c>
      <c r="H77">
        <v>14</v>
      </c>
      <c r="I77" t="s">
        <v>266</v>
      </c>
      <c r="J77" t="s">
        <v>267</v>
      </c>
      <c r="K77" t="s">
        <v>268</v>
      </c>
      <c r="L77" t="s">
        <v>269</v>
      </c>
    </row>
    <row r="78" spans="3:12">
      <c r="C78" t="s">
        <v>270</v>
      </c>
      <c r="D78" t="s">
        <v>271</v>
      </c>
      <c r="E78" t="str">
        <f>t_comunas[[#This Row],[comuna]]&amp;" - "&amp;t_comunas[[#This Row],[id]]</f>
        <v>Coyhaique - 11101</v>
      </c>
      <c r="F78">
        <v>111</v>
      </c>
      <c r="G78" t="s">
        <v>271</v>
      </c>
      <c r="H78">
        <v>11</v>
      </c>
      <c r="I78" t="s">
        <v>272</v>
      </c>
      <c r="J78" t="s">
        <v>273</v>
      </c>
      <c r="K78" t="s">
        <v>274</v>
      </c>
      <c r="L78" t="s">
        <v>275</v>
      </c>
    </row>
    <row r="79" spans="3:12">
      <c r="C79" t="s">
        <v>276</v>
      </c>
      <c r="D79" t="s">
        <v>277</v>
      </c>
      <c r="E79" t="str">
        <f>t_comunas[[#This Row],[comuna]]&amp;" - "&amp;t_comunas[[#This Row],[id]]</f>
        <v>Cunco - 09103</v>
      </c>
      <c r="F79">
        <v>91</v>
      </c>
      <c r="G79" t="s">
        <v>163</v>
      </c>
      <c r="H79">
        <v>9</v>
      </c>
      <c r="I79" t="s">
        <v>88</v>
      </c>
      <c r="J79" t="s">
        <v>89</v>
      </c>
      <c r="K79" t="s">
        <v>90</v>
      </c>
      <c r="L79" t="s">
        <v>91</v>
      </c>
    </row>
    <row r="80" spans="3:12">
      <c r="C80" t="s">
        <v>278</v>
      </c>
      <c r="D80" t="s">
        <v>279</v>
      </c>
      <c r="E80" t="str">
        <f>t_comunas[[#This Row],[comuna]]&amp;" - "&amp;t_comunas[[#This Row],[id]]</f>
        <v>Curacautín - 09203</v>
      </c>
      <c r="F80">
        <v>92</v>
      </c>
      <c r="G80" t="s">
        <v>87</v>
      </c>
      <c r="H80">
        <v>9</v>
      </c>
      <c r="I80" t="s">
        <v>88</v>
      </c>
      <c r="J80" t="s">
        <v>89</v>
      </c>
      <c r="K80" t="s">
        <v>90</v>
      </c>
      <c r="L80" t="s">
        <v>91</v>
      </c>
    </row>
    <row r="81" spans="3:12">
      <c r="C81" t="s">
        <v>280</v>
      </c>
      <c r="D81" t="s">
        <v>281</v>
      </c>
      <c r="E81" t="str">
        <f>t_comunas[[#This Row],[comuna]]&amp;" - "&amp;t_comunas[[#This Row],[id]]</f>
        <v>Curacaví - 13503</v>
      </c>
      <c r="F81">
        <v>135</v>
      </c>
      <c r="G81" t="s">
        <v>33</v>
      </c>
      <c r="H81">
        <v>13</v>
      </c>
      <c r="I81" t="s">
        <v>34</v>
      </c>
      <c r="J81" t="s">
        <v>35</v>
      </c>
      <c r="K81" t="s">
        <v>36</v>
      </c>
      <c r="L81" t="s">
        <v>37</v>
      </c>
    </row>
    <row r="82" spans="3:12">
      <c r="C82" t="s">
        <v>282</v>
      </c>
      <c r="D82" t="s">
        <v>283</v>
      </c>
      <c r="E82" t="str">
        <f>t_comunas[[#This Row],[comuna]]&amp;" - "&amp;t_comunas[[#This Row],[id]]</f>
        <v>Curaco de Vélez - 10204</v>
      </c>
      <c r="F82">
        <v>102</v>
      </c>
      <c r="G82" t="s">
        <v>73</v>
      </c>
      <c r="H82">
        <v>10</v>
      </c>
      <c r="I82" t="s">
        <v>74</v>
      </c>
      <c r="J82" t="s">
        <v>75</v>
      </c>
      <c r="K82" t="s">
        <v>76</v>
      </c>
      <c r="L82" t="s">
        <v>77</v>
      </c>
    </row>
    <row r="83" spans="3:12">
      <c r="C83" t="s">
        <v>284</v>
      </c>
      <c r="D83" t="s">
        <v>285</v>
      </c>
      <c r="E83" t="str">
        <f>t_comunas[[#This Row],[comuna]]&amp;" - "&amp;t_comunas[[#This Row],[id]]</f>
        <v>Curanilahue - 08205</v>
      </c>
      <c r="F83">
        <v>82</v>
      </c>
      <c r="G83" t="s">
        <v>108</v>
      </c>
      <c r="H83">
        <v>8</v>
      </c>
      <c r="I83" t="s">
        <v>47</v>
      </c>
      <c r="J83" t="s">
        <v>46</v>
      </c>
      <c r="K83" t="s">
        <v>48</v>
      </c>
      <c r="L83" t="s">
        <v>49</v>
      </c>
    </row>
    <row r="84" spans="3:12">
      <c r="C84" t="s">
        <v>286</v>
      </c>
      <c r="D84" t="s">
        <v>287</v>
      </c>
      <c r="E84" t="str">
        <f>t_comunas[[#This Row],[comuna]]&amp;" - "&amp;t_comunas[[#This Row],[id]]</f>
        <v>Curarrehue - 09104</v>
      </c>
      <c r="F84">
        <v>91</v>
      </c>
      <c r="G84" t="s">
        <v>163</v>
      </c>
      <c r="H84">
        <v>9</v>
      </c>
      <c r="I84" t="s">
        <v>88</v>
      </c>
      <c r="J84" t="s">
        <v>89</v>
      </c>
      <c r="K84" t="s">
        <v>90</v>
      </c>
      <c r="L84" t="s">
        <v>91</v>
      </c>
    </row>
    <row r="85" spans="3:12">
      <c r="C85" t="s">
        <v>288</v>
      </c>
      <c r="D85" t="s">
        <v>289</v>
      </c>
      <c r="E85" t="str">
        <f>t_comunas[[#This Row],[comuna]]&amp;" - "&amp;t_comunas[[#This Row],[id]]</f>
        <v>Curepto - 07103</v>
      </c>
      <c r="F85">
        <v>71</v>
      </c>
      <c r="G85" t="s">
        <v>256</v>
      </c>
      <c r="H85">
        <v>7</v>
      </c>
      <c r="I85" t="s">
        <v>175</v>
      </c>
      <c r="J85" t="s">
        <v>176</v>
      </c>
      <c r="K85" t="s">
        <v>177</v>
      </c>
      <c r="L85" t="s">
        <v>178</v>
      </c>
    </row>
    <row r="86" spans="3:12">
      <c r="C86" t="s">
        <v>290</v>
      </c>
      <c r="D86" t="s">
        <v>291</v>
      </c>
      <c r="E86" t="str">
        <f>t_comunas[[#This Row],[comuna]]&amp;" - "&amp;t_comunas[[#This Row],[id]]</f>
        <v>Curicó - 07301</v>
      </c>
      <c r="F86">
        <v>73</v>
      </c>
      <c r="G86" t="s">
        <v>291</v>
      </c>
      <c r="H86">
        <v>7</v>
      </c>
      <c r="I86" t="s">
        <v>175</v>
      </c>
      <c r="J86" t="s">
        <v>176</v>
      </c>
      <c r="K86" t="s">
        <v>177</v>
      </c>
      <c r="L86" t="s">
        <v>178</v>
      </c>
    </row>
    <row r="87" spans="3:12">
      <c r="C87" t="s">
        <v>292</v>
      </c>
      <c r="D87" t="s">
        <v>293</v>
      </c>
      <c r="E87" t="str">
        <f>t_comunas[[#This Row],[comuna]]&amp;" - "&amp;t_comunas[[#This Row],[id]]</f>
        <v>Dalcahue - 10205</v>
      </c>
      <c r="F87">
        <v>102</v>
      </c>
      <c r="G87" t="s">
        <v>73</v>
      </c>
      <c r="H87">
        <v>10</v>
      </c>
      <c r="I87" t="s">
        <v>74</v>
      </c>
      <c r="J87" t="s">
        <v>75</v>
      </c>
      <c r="K87" t="s">
        <v>76</v>
      </c>
      <c r="L87" t="s">
        <v>77</v>
      </c>
    </row>
    <row r="88" spans="3:12">
      <c r="C88" t="s">
        <v>294</v>
      </c>
      <c r="D88" t="s">
        <v>295</v>
      </c>
      <c r="E88" t="str">
        <f>t_comunas[[#This Row],[comuna]]&amp;" - "&amp;t_comunas[[#This Row],[id]]</f>
        <v>Diego de Almagro - 03202</v>
      </c>
      <c r="F88">
        <v>32</v>
      </c>
      <c r="G88" t="s">
        <v>190</v>
      </c>
      <c r="H88">
        <v>3</v>
      </c>
      <c r="I88" t="s">
        <v>58</v>
      </c>
      <c r="J88" t="s">
        <v>59</v>
      </c>
      <c r="K88" t="s">
        <v>60</v>
      </c>
      <c r="L88" t="s">
        <v>61</v>
      </c>
    </row>
    <row r="89" spans="3:12">
      <c r="C89" t="s">
        <v>296</v>
      </c>
      <c r="D89" t="s">
        <v>297</v>
      </c>
      <c r="E89" t="str">
        <f>t_comunas[[#This Row],[comuna]]&amp;" - "&amp;t_comunas[[#This Row],[id]]</f>
        <v>Doñihue - 06105</v>
      </c>
      <c r="F89">
        <v>61</v>
      </c>
      <c r="G89" t="s">
        <v>226</v>
      </c>
      <c r="H89">
        <v>6</v>
      </c>
      <c r="I89" t="s">
        <v>194</v>
      </c>
      <c r="J89" t="s">
        <v>195</v>
      </c>
      <c r="K89" t="s">
        <v>196</v>
      </c>
      <c r="L89" t="s">
        <v>197</v>
      </c>
    </row>
    <row r="90" spans="3:12">
      <c r="C90" t="s">
        <v>298</v>
      </c>
      <c r="D90" t="s">
        <v>299</v>
      </c>
      <c r="E90" t="str">
        <f>t_comunas[[#This Row],[comuna]]&amp;" - "&amp;t_comunas[[#This Row],[id]]</f>
        <v>El Bosque - 13105</v>
      </c>
      <c r="F90">
        <v>131</v>
      </c>
      <c r="G90" t="s">
        <v>181</v>
      </c>
      <c r="H90">
        <v>13</v>
      </c>
      <c r="I90" t="s">
        <v>34</v>
      </c>
      <c r="J90" t="s">
        <v>35</v>
      </c>
      <c r="K90" t="s">
        <v>36</v>
      </c>
      <c r="L90" t="s">
        <v>37</v>
      </c>
    </row>
    <row r="91" spans="3:12">
      <c r="C91" t="s">
        <v>300</v>
      </c>
      <c r="D91" t="s">
        <v>301</v>
      </c>
      <c r="E91" t="str">
        <f>t_comunas[[#This Row],[comuna]]&amp;" - "&amp;t_comunas[[#This Row],[id]]</f>
        <v>El Carmen - 16104</v>
      </c>
      <c r="F91">
        <v>161</v>
      </c>
      <c r="G91" t="s">
        <v>122</v>
      </c>
      <c r="H91">
        <v>16</v>
      </c>
      <c r="I91" t="s">
        <v>123</v>
      </c>
      <c r="J91" t="s">
        <v>124</v>
      </c>
      <c r="K91" t="s">
        <v>125</v>
      </c>
      <c r="L91" t="s">
        <v>126</v>
      </c>
    </row>
    <row r="92" spans="3:12">
      <c r="C92" t="s">
        <v>302</v>
      </c>
      <c r="D92" t="s">
        <v>303</v>
      </c>
      <c r="E92" t="str">
        <f>t_comunas[[#This Row],[comuna]]&amp;" - "&amp;t_comunas[[#This Row],[id]]</f>
        <v>El Monte - 13602</v>
      </c>
      <c r="F92">
        <v>136</v>
      </c>
      <c r="G92" t="s">
        <v>304</v>
      </c>
      <c r="H92">
        <v>13</v>
      </c>
      <c r="I92" t="s">
        <v>34</v>
      </c>
      <c r="J92" t="s">
        <v>35</v>
      </c>
      <c r="K92" t="s">
        <v>36</v>
      </c>
      <c r="L92" t="s">
        <v>37</v>
      </c>
    </row>
    <row r="93" spans="3:12">
      <c r="C93" t="s">
        <v>305</v>
      </c>
      <c r="D93" t="s">
        <v>306</v>
      </c>
      <c r="E93" t="str">
        <f>t_comunas[[#This Row],[comuna]]&amp;" - "&amp;t_comunas[[#This Row],[id]]</f>
        <v>El Quisco - 05604</v>
      </c>
      <c r="F93">
        <v>56</v>
      </c>
      <c r="G93" t="s">
        <v>21</v>
      </c>
      <c r="H93">
        <v>5</v>
      </c>
      <c r="I93" t="s">
        <v>22</v>
      </c>
      <c r="J93" t="s">
        <v>23</v>
      </c>
      <c r="K93" t="s">
        <v>24</v>
      </c>
      <c r="L93" t="s">
        <v>25</v>
      </c>
    </row>
    <row r="94" spans="3:12">
      <c r="C94" t="s">
        <v>307</v>
      </c>
      <c r="D94" t="s">
        <v>308</v>
      </c>
      <c r="E94" t="str">
        <f>t_comunas[[#This Row],[comuna]]&amp;" - "&amp;t_comunas[[#This Row],[id]]</f>
        <v>El Tabo - 05605</v>
      </c>
      <c r="F94">
        <v>56</v>
      </c>
      <c r="G94" t="s">
        <v>21</v>
      </c>
      <c r="H94">
        <v>5</v>
      </c>
      <c r="I94" t="s">
        <v>22</v>
      </c>
      <c r="J94" t="s">
        <v>23</v>
      </c>
      <c r="K94" t="s">
        <v>24</v>
      </c>
      <c r="L94" t="s">
        <v>25</v>
      </c>
    </row>
    <row r="95" spans="3:12">
      <c r="C95" t="s">
        <v>309</v>
      </c>
      <c r="D95" t="s">
        <v>310</v>
      </c>
      <c r="E95" t="str">
        <f>t_comunas[[#This Row],[comuna]]&amp;" - "&amp;t_comunas[[#This Row],[id]]</f>
        <v>Empedrado - 07104</v>
      </c>
      <c r="F95">
        <v>71</v>
      </c>
      <c r="G95" t="s">
        <v>256</v>
      </c>
      <c r="H95">
        <v>7</v>
      </c>
      <c r="I95" t="s">
        <v>175</v>
      </c>
      <c r="J95" t="s">
        <v>176</v>
      </c>
      <c r="K95" t="s">
        <v>177</v>
      </c>
      <c r="L95" t="s">
        <v>178</v>
      </c>
    </row>
    <row r="96" spans="3:12">
      <c r="C96" t="s">
        <v>311</v>
      </c>
      <c r="D96" t="s">
        <v>312</v>
      </c>
      <c r="E96" t="str">
        <f>t_comunas[[#This Row],[comuna]]&amp;" - "&amp;t_comunas[[#This Row],[id]]</f>
        <v>Ercilla - 09204</v>
      </c>
      <c r="F96">
        <v>92</v>
      </c>
      <c r="G96" t="s">
        <v>87</v>
      </c>
      <c r="H96">
        <v>9</v>
      </c>
      <c r="I96" t="s">
        <v>88</v>
      </c>
      <c r="J96" t="s">
        <v>89</v>
      </c>
      <c r="K96" t="s">
        <v>90</v>
      </c>
      <c r="L96" t="s">
        <v>91</v>
      </c>
    </row>
    <row r="97" spans="3:12">
      <c r="C97" t="s">
        <v>313</v>
      </c>
      <c r="D97" t="s">
        <v>314</v>
      </c>
      <c r="E97" t="str">
        <f>t_comunas[[#This Row],[comuna]]&amp;" - "&amp;t_comunas[[#This Row],[id]]</f>
        <v>Estación Central - 13106</v>
      </c>
      <c r="F97">
        <v>131</v>
      </c>
      <c r="G97" t="s">
        <v>181</v>
      </c>
      <c r="H97">
        <v>13</v>
      </c>
      <c r="I97" t="s">
        <v>34</v>
      </c>
      <c r="J97" t="s">
        <v>35</v>
      </c>
      <c r="K97" t="s">
        <v>36</v>
      </c>
      <c r="L97" t="s">
        <v>37</v>
      </c>
    </row>
    <row r="98" spans="3:12">
      <c r="C98" t="s">
        <v>315</v>
      </c>
      <c r="D98" t="s">
        <v>316</v>
      </c>
      <c r="E98" t="str">
        <f>t_comunas[[#This Row],[comuna]]&amp;" - "&amp;t_comunas[[#This Row],[id]]</f>
        <v>Florida - 08104</v>
      </c>
      <c r="F98">
        <v>81</v>
      </c>
      <c r="G98" t="s">
        <v>200</v>
      </c>
      <c r="H98">
        <v>8</v>
      </c>
      <c r="I98" t="s">
        <v>47</v>
      </c>
      <c r="J98" t="s">
        <v>46</v>
      </c>
      <c r="K98" t="s">
        <v>48</v>
      </c>
      <c r="L98" t="s">
        <v>49</v>
      </c>
    </row>
    <row r="99" spans="3:12">
      <c r="C99" t="s">
        <v>317</v>
      </c>
      <c r="D99" t="s">
        <v>318</v>
      </c>
      <c r="E99" t="str">
        <f>t_comunas[[#This Row],[comuna]]&amp;" - "&amp;t_comunas[[#This Row],[id]]</f>
        <v>Freire - 09105</v>
      </c>
      <c r="F99">
        <v>91</v>
      </c>
      <c r="G99" t="s">
        <v>163</v>
      </c>
      <c r="H99">
        <v>9</v>
      </c>
      <c r="I99" t="s">
        <v>88</v>
      </c>
      <c r="J99" t="s">
        <v>89</v>
      </c>
      <c r="K99" t="s">
        <v>90</v>
      </c>
      <c r="L99" t="s">
        <v>91</v>
      </c>
    </row>
    <row r="100" spans="3:12">
      <c r="C100" t="s">
        <v>319</v>
      </c>
      <c r="D100" t="s">
        <v>320</v>
      </c>
      <c r="E100" t="str">
        <f>t_comunas[[#This Row],[comuna]]&amp;" - "&amp;t_comunas[[#This Row],[id]]</f>
        <v>Freirina - 03303</v>
      </c>
      <c r="F100">
        <v>33</v>
      </c>
      <c r="G100" t="s">
        <v>57</v>
      </c>
      <c r="H100">
        <v>3</v>
      </c>
      <c r="I100" t="s">
        <v>58</v>
      </c>
      <c r="J100" t="s">
        <v>59</v>
      </c>
      <c r="K100" t="s">
        <v>60</v>
      </c>
      <c r="L100" t="s">
        <v>61</v>
      </c>
    </row>
    <row r="101" spans="3:12">
      <c r="C101" t="s">
        <v>321</v>
      </c>
      <c r="D101" t="s">
        <v>322</v>
      </c>
      <c r="E101" t="str">
        <f>t_comunas[[#This Row],[comuna]]&amp;" - "&amp;t_comunas[[#This Row],[id]]</f>
        <v>Fresia - 10104</v>
      </c>
      <c r="F101">
        <v>101</v>
      </c>
      <c r="G101" t="s">
        <v>139</v>
      </c>
      <c r="H101">
        <v>10</v>
      </c>
      <c r="I101" t="s">
        <v>74</v>
      </c>
      <c r="J101" t="s">
        <v>75</v>
      </c>
      <c r="K101" t="s">
        <v>76</v>
      </c>
      <c r="L101" t="s">
        <v>77</v>
      </c>
    </row>
    <row r="102" spans="3:12">
      <c r="C102" t="s">
        <v>323</v>
      </c>
      <c r="D102" t="s">
        <v>324</v>
      </c>
      <c r="E102" t="str">
        <f>t_comunas[[#This Row],[comuna]]&amp;" - "&amp;t_comunas[[#This Row],[id]]</f>
        <v>Frutillar - 10105</v>
      </c>
      <c r="F102">
        <v>101</v>
      </c>
      <c r="G102" t="s">
        <v>139</v>
      </c>
      <c r="H102">
        <v>10</v>
      </c>
      <c r="I102" t="s">
        <v>74</v>
      </c>
      <c r="J102" t="s">
        <v>75</v>
      </c>
      <c r="K102" t="s">
        <v>76</v>
      </c>
      <c r="L102" t="s">
        <v>77</v>
      </c>
    </row>
    <row r="103" spans="3:12">
      <c r="C103" t="s">
        <v>325</v>
      </c>
      <c r="D103" t="s">
        <v>326</v>
      </c>
      <c r="E103" t="str">
        <f>t_comunas[[#This Row],[comuna]]&amp;" - "&amp;t_comunas[[#This Row],[id]]</f>
        <v>Futaleufú - 10402</v>
      </c>
      <c r="F103">
        <v>104</v>
      </c>
      <c r="G103" t="s">
        <v>186</v>
      </c>
      <c r="H103">
        <v>10</v>
      </c>
      <c r="I103" t="s">
        <v>74</v>
      </c>
      <c r="J103" t="s">
        <v>75</v>
      </c>
      <c r="K103" t="s">
        <v>76</v>
      </c>
      <c r="L103" t="s">
        <v>77</v>
      </c>
    </row>
    <row r="104" spans="3:12">
      <c r="C104" t="s">
        <v>327</v>
      </c>
      <c r="D104" t="s">
        <v>328</v>
      </c>
      <c r="E104" t="str">
        <f>t_comunas[[#This Row],[comuna]]&amp;" - "&amp;t_comunas[[#This Row],[id]]</f>
        <v>Futrono - 14202</v>
      </c>
      <c r="F104">
        <v>142</v>
      </c>
      <c r="G104" t="s">
        <v>329</v>
      </c>
      <c r="H104">
        <v>14</v>
      </c>
      <c r="I104" t="s">
        <v>266</v>
      </c>
      <c r="J104" t="s">
        <v>267</v>
      </c>
      <c r="K104" t="s">
        <v>268</v>
      </c>
      <c r="L104" t="s">
        <v>269</v>
      </c>
    </row>
    <row r="105" spans="3:12">
      <c r="C105" t="s">
        <v>330</v>
      </c>
      <c r="D105" t="s">
        <v>331</v>
      </c>
      <c r="E105" t="str">
        <f>t_comunas[[#This Row],[comuna]]&amp;" - "&amp;t_comunas[[#This Row],[id]]</f>
        <v>Galvarino - 09106</v>
      </c>
      <c r="F105">
        <v>91</v>
      </c>
      <c r="G105" t="s">
        <v>163</v>
      </c>
      <c r="H105">
        <v>9</v>
      </c>
      <c r="I105" t="s">
        <v>88</v>
      </c>
      <c r="J105" t="s">
        <v>89</v>
      </c>
      <c r="K105" t="s">
        <v>90</v>
      </c>
      <c r="L105" t="s">
        <v>91</v>
      </c>
    </row>
    <row r="106" spans="3:12">
      <c r="C106" t="s">
        <v>332</v>
      </c>
      <c r="D106" t="s">
        <v>333</v>
      </c>
      <c r="E106" t="str">
        <f>t_comunas[[#This Row],[comuna]]&amp;" - "&amp;t_comunas[[#This Row],[id]]</f>
        <v>General Lagos - 15202</v>
      </c>
      <c r="F106">
        <v>152</v>
      </c>
      <c r="G106" t="s">
        <v>334</v>
      </c>
      <c r="H106">
        <v>15</v>
      </c>
      <c r="I106" t="s">
        <v>111</v>
      </c>
      <c r="J106" t="s">
        <v>112</v>
      </c>
      <c r="K106" t="s">
        <v>113</v>
      </c>
      <c r="L106" t="s">
        <v>114</v>
      </c>
    </row>
    <row r="107" spans="3:12">
      <c r="C107" t="s">
        <v>335</v>
      </c>
      <c r="D107" t="s">
        <v>336</v>
      </c>
      <c r="E107" t="str">
        <f>t_comunas[[#This Row],[comuna]]&amp;" - "&amp;t_comunas[[#This Row],[id]]</f>
        <v>Gorbea - 09107</v>
      </c>
      <c r="F107">
        <v>91</v>
      </c>
      <c r="G107" t="s">
        <v>163</v>
      </c>
      <c r="H107">
        <v>9</v>
      </c>
      <c r="I107" t="s">
        <v>88</v>
      </c>
      <c r="J107" t="s">
        <v>89</v>
      </c>
      <c r="K107" t="s">
        <v>90</v>
      </c>
      <c r="L107" t="s">
        <v>91</v>
      </c>
    </row>
    <row r="108" spans="3:12">
      <c r="C108" t="s">
        <v>337</v>
      </c>
      <c r="D108" t="s">
        <v>338</v>
      </c>
      <c r="E108" t="str">
        <f>t_comunas[[#This Row],[comuna]]&amp;" - "&amp;t_comunas[[#This Row],[id]]</f>
        <v>Graneros - 06106</v>
      </c>
      <c r="F108">
        <v>61</v>
      </c>
      <c r="G108" t="s">
        <v>226</v>
      </c>
      <c r="H108">
        <v>6</v>
      </c>
      <c r="I108" t="s">
        <v>194</v>
      </c>
      <c r="J108" t="s">
        <v>195</v>
      </c>
      <c r="K108" t="s">
        <v>196</v>
      </c>
      <c r="L108" t="s">
        <v>197</v>
      </c>
    </row>
    <row r="109" spans="3:12">
      <c r="C109" t="s">
        <v>339</v>
      </c>
      <c r="D109" t="s">
        <v>340</v>
      </c>
      <c r="E109" t="str">
        <f>t_comunas[[#This Row],[comuna]]&amp;" - "&amp;t_comunas[[#This Row],[id]]</f>
        <v>Guaitecas - 11203</v>
      </c>
      <c r="F109">
        <v>112</v>
      </c>
      <c r="G109" t="s">
        <v>116</v>
      </c>
      <c r="H109">
        <v>10</v>
      </c>
      <c r="I109" t="s">
        <v>74</v>
      </c>
      <c r="J109" t="s">
        <v>75</v>
      </c>
      <c r="K109" t="s">
        <v>76</v>
      </c>
      <c r="L109" t="s">
        <v>77</v>
      </c>
    </row>
    <row r="110" spans="3:12">
      <c r="C110" t="s">
        <v>341</v>
      </c>
      <c r="D110" t="s">
        <v>342</v>
      </c>
      <c r="E110" t="str">
        <f>t_comunas[[#This Row],[comuna]]&amp;" - "&amp;t_comunas[[#This Row],[id]]</f>
        <v>Hijuelas - 05503</v>
      </c>
      <c r="F110">
        <v>55</v>
      </c>
      <c r="G110" t="s">
        <v>145</v>
      </c>
      <c r="H110">
        <v>5</v>
      </c>
      <c r="I110" t="s">
        <v>22</v>
      </c>
      <c r="J110" t="s">
        <v>23</v>
      </c>
      <c r="K110" t="s">
        <v>24</v>
      </c>
      <c r="L110" t="s">
        <v>25</v>
      </c>
    </row>
    <row r="111" spans="3:12">
      <c r="C111" t="s">
        <v>343</v>
      </c>
      <c r="D111" t="s">
        <v>344</v>
      </c>
      <c r="E111" t="str">
        <f>t_comunas[[#This Row],[comuna]]&amp;" - "&amp;t_comunas[[#This Row],[id]]</f>
        <v>Hualaihué - 10403</v>
      </c>
      <c r="F111">
        <v>104</v>
      </c>
      <c r="G111" t="s">
        <v>186</v>
      </c>
      <c r="H111">
        <v>10</v>
      </c>
      <c r="I111" t="s">
        <v>74</v>
      </c>
      <c r="J111" t="s">
        <v>75</v>
      </c>
      <c r="K111" t="s">
        <v>76</v>
      </c>
      <c r="L111" t="s">
        <v>77</v>
      </c>
    </row>
    <row r="112" spans="3:12">
      <c r="C112" t="s">
        <v>345</v>
      </c>
      <c r="D112" t="s">
        <v>346</v>
      </c>
      <c r="E112" t="str">
        <f>t_comunas[[#This Row],[comuna]]&amp;" - "&amp;t_comunas[[#This Row],[id]]</f>
        <v>Hualañé - 07302</v>
      </c>
      <c r="F112">
        <v>73</v>
      </c>
      <c r="G112" t="s">
        <v>291</v>
      </c>
      <c r="H112">
        <v>7</v>
      </c>
      <c r="I112" t="s">
        <v>175</v>
      </c>
      <c r="J112" t="s">
        <v>176</v>
      </c>
      <c r="K112" t="s">
        <v>177</v>
      </c>
      <c r="L112" t="s">
        <v>178</v>
      </c>
    </row>
    <row r="113" spans="3:12">
      <c r="C113" t="s">
        <v>347</v>
      </c>
      <c r="D113" t="s">
        <v>348</v>
      </c>
      <c r="E113" t="str">
        <f>t_comunas[[#This Row],[comuna]]&amp;" - "&amp;t_comunas[[#This Row],[id]]</f>
        <v>Hualpén - 08112</v>
      </c>
      <c r="F113">
        <v>81</v>
      </c>
      <c r="G113" t="s">
        <v>200</v>
      </c>
      <c r="H113">
        <v>8</v>
      </c>
      <c r="I113" t="s">
        <v>47</v>
      </c>
      <c r="J113" t="s">
        <v>46</v>
      </c>
      <c r="K113" t="s">
        <v>48</v>
      </c>
      <c r="L113" t="s">
        <v>49</v>
      </c>
    </row>
    <row r="114" spans="3:12">
      <c r="C114" t="s">
        <v>349</v>
      </c>
      <c r="D114" t="s">
        <v>350</v>
      </c>
      <c r="E114" t="str">
        <f>t_comunas[[#This Row],[comuna]]&amp;" - "&amp;t_comunas[[#This Row],[id]]</f>
        <v>Hualqui - 08105</v>
      </c>
      <c r="F114">
        <v>81</v>
      </c>
      <c r="G114" t="s">
        <v>200</v>
      </c>
      <c r="H114">
        <v>8</v>
      </c>
      <c r="I114" t="s">
        <v>47</v>
      </c>
      <c r="J114" t="s">
        <v>46</v>
      </c>
      <c r="K114" t="s">
        <v>48</v>
      </c>
      <c r="L114" t="s">
        <v>49</v>
      </c>
    </row>
    <row r="115" spans="3:12">
      <c r="C115" t="s">
        <v>351</v>
      </c>
      <c r="D115" t="s">
        <v>352</v>
      </c>
      <c r="E115" t="str">
        <f>t_comunas[[#This Row],[comuna]]&amp;" - "&amp;t_comunas[[#This Row],[id]]</f>
        <v>Huara - 01404</v>
      </c>
      <c r="F115">
        <v>14</v>
      </c>
      <c r="G115" t="s">
        <v>155</v>
      </c>
      <c r="H115">
        <v>1</v>
      </c>
      <c r="I115" t="s">
        <v>66</v>
      </c>
      <c r="J115" t="s">
        <v>67</v>
      </c>
      <c r="K115" t="s">
        <v>68</v>
      </c>
      <c r="L115" t="s">
        <v>69</v>
      </c>
    </row>
    <row r="116" spans="3:12">
      <c r="C116" t="s">
        <v>353</v>
      </c>
      <c r="D116" t="s">
        <v>57</v>
      </c>
      <c r="E116" t="str">
        <f>t_comunas[[#This Row],[comuna]]&amp;" - "&amp;t_comunas[[#This Row],[id]]</f>
        <v>Huasco - 03304</v>
      </c>
      <c r="F116">
        <v>33</v>
      </c>
      <c r="G116" t="s">
        <v>57</v>
      </c>
      <c r="H116">
        <v>3</v>
      </c>
      <c r="I116" t="s">
        <v>58</v>
      </c>
      <c r="J116" t="s">
        <v>59</v>
      </c>
      <c r="K116" t="s">
        <v>60</v>
      </c>
      <c r="L116" t="s">
        <v>61</v>
      </c>
    </row>
    <row r="117" spans="3:12">
      <c r="C117" t="s">
        <v>354</v>
      </c>
      <c r="D117" t="s">
        <v>355</v>
      </c>
      <c r="E117" t="str">
        <f>t_comunas[[#This Row],[comuna]]&amp;" - "&amp;t_comunas[[#This Row],[id]]</f>
        <v>Huechuraba - 13107</v>
      </c>
      <c r="F117">
        <v>131</v>
      </c>
      <c r="G117" t="s">
        <v>181</v>
      </c>
      <c r="H117">
        <v>13</v>
      </c>
      <c r="I117" t="s">
        <v>34</v>
      </c>
      <c r="J117" t="s">
        <v>35</v>
      </c>
      <c r="K117" t="s">
        <v>36</v>
      </c>
      <c r="L117" t="s">
        <v>37</v>
      </c>
    </row>
    <row r="118" spans="3:12">
      <c r="C118" t="s">
        <v>356</v>
      </c>
      <c r="D118" t="s">
        <v>357</v>
      </c>
      <c r="E118" t="str">
        <f>t_comunas[[#This Row],[comuna]]&amp;" - "&amp;t_comunas[[#This Row],[id]]</f>
        <v>Illapel - 04201</v>
      </c>
      <c r="F118">
        <v>42</v>
      </c>
      <c r="G118" t="s">
        <v>158</v>
      </c>
      <c r="H118">
        <v>4</v>
      </c>
      <c r="I118" t="s">
        <v>81</v>
      </c>
      <c r="J118" t="s">
        <v>82</v>
      </c>
      <c r="K118" t="s">
        <v>83</v>
      </c>
      <c r="L118" t="s">
        <v>84</v>
      </c>
    </row>
    <row r="119" spans="3:12">
      <c r="C119" t="s">
        <v>358</v>
      </c>
      <c r="D119" t="s">
        <v>359</v>
      </c>
      <c r="E119" t="str">
        <f>t_comunas[[#This Row],[comuna]]&amp;" - "&amp;t_comunas[[#This Row],[id]]</f>
        <v>Independencia - 13108</v>
      </c>
      <c r="F119">
        <v>131</v>
      </c>
      <c r="G119" t="s">
        <v>181</v>
      </c>
      <c r="H119">
        <v>13</v>
      </c>
      <c r="I119" t="s">
        <v>34</v>
      </c>
      <c r="J119" t="s">
        <v>35</v>
      </c>
      <c r="K119" t="s">
        <v>36</v>
      </c>
      <c r="L119" t="s">
        <v>37</v>
      </c>
    </row>
    <row r="120" spans="3:12">
      <c r="C120" t="s">
        <v>360</v>
      </c>
      <c r="D120" t="s">
        <v>65</v>
      </c>
      <c r="E120" t="str">
        <f>t_comunas[[#This Row],[comuna]]&amp;" - "&amp;t_comunas[[#This Row],[id]]</f>
        <v>Iquique - 01101</v>
      </c>
      <c r="F120">
        <v>11</v>
      </c>
      <c r="G120" t="s">
        <v>65</v>
      </c>
      <c r="H120">
        <v>1</v>
      </c>
      <c r="I120" t="s">
        <v>66</v>
      </c>
      <c r="J120" t="s">
        <v>67</v>
      </c>
      <c r="K120" t="s">
        <v>68</v>
      </c>
      <c r="L120" t="s">
        <v>69</v>
      </c>
    </row>
    <row r="121" spans="3:12">
      <c r="C121" t="s">
        <v>361</v>
      </c>
      <c r="D121" t="s">
        <v>362</v>
      </c>
      <c r="E121" t="str">
        <f>t_comunas[[#This Row],[comuna]]&amp;" - "&amp;t_comunas[[#This Row],[id]]</f>
        <v>Isla de Maipo - 13603</v>
      </c>
      <c r="F121">
        <v>136</v>
      </c>
      <c r="G121" t="s">
        <v>304</v>
      </c>
      <c r="H121">
        <v>13</v>
      </c>
      <c r="I121" t="s">
        <v>34</v>
      </c>
      <c r="J121" t="s">
        <v>35</v>
      </c>
      <c r="K121" t="s">
        <v>36</v>
      </c>
      <c r="L121" t="s">
        <v>37</v>
      </c>
    </row>
    <row r="122" spans="3:12">
      <c r="C122" t="s">
        <v>363</v>
      </c>
      <c r="D122" t="s">
        <v>364</v>
      </c>
      <c r="E122" t="str">
        <f>t_comunas[[#This Row],[comuna]]&amp;" - "&amp;t_comunas[[#This Row],[id]]</f>
        <v>Isla de Pascua - 05201</v>
      </c>
      <c r="F122">
        <v>52</v>
      </c>
      <c r="G122" t="s">
        <v>364</v>
      </c>
      <c r="H122">
        <v>5</v>
      </c>
      <c r="I122" t="s">
        <v>22</v>
      </c>
      <c r="J122" t="s">
        <v>23</v>
      </c>
      <c r="K122" t="s">
        <v>24</v>
      </c>
      <c r="L122" t="s">
        <v>25</v>
      </c>
    </row>
    <row r="123" spans="3:12">
      <c r="C123" t="s">
        <v>365</v>
      </c>
      <c r="D123" t="s">
        <v>366</v>
      </c>
      <c r="E123" t="str">
        <f>t_comunas[[#This Row],[comuna]]&amp;" - "&amp;t_comunas[[#This Row],[id]]</f>
        <v>Juan Fernández - 05104</v>
      </c>
      <c r="F123">
        <v>51</v>
      </c>
      <c r="G123" t="s">
        <v>23</v>
      </c>
      <c r="H123">
        <v>5</v>
      </c>
      <c r="I123" t="s">
        <v>22</v>
      </c>
      <c r="J123" t="s">
        <v>23</v>
      </c>
      <c r="K123" t="s">
        <v>24</v>
      </c>
      <c r="L123" t="s">
        <v>25</v>
      </c>
    </row>
    <row r="124" spans="3:12">
      <c r="C124" t="s">
        <v>367</v>
      </c>
      <c r="D124" t="s">
        <v>368</v>
      </c>
      <c r="E124" t="str">
        <f>t_comunas[[#This Row],[comuna]]&amp;" - "&amp;t_comunas[[#This Row],[id]]</f>
        <v>La Cisterna - 13109</v>
      </c>
      <c r="F124">
        <v>131</v>
      </c>
      <c r="G124" t="s">
        <v>181</v>
      </c>
      <c r="H124">
        <v>13</v>
      </c>
      <c r="I124" t="s">
        <v>34</v>
      </c>
      <c r="J124" t="s">
        <v>35</v>
      </c>
      <c r="K124" t="s">
        <v>36</v>
      </c>
      <c r="L124" t="s">
        <v>37</v>
      </c>
    </row>
    <row r="125" spans="3:12">
      <c r="C125" t="s">
        <v>369</v>
      </c>
      <c r="D125" t="s">
        <v>370</v>
      </c>
      <c r="E125" t="str">
        <f>t_comunas[[#This Row],[comuna]]&amp;" - "&amp;t_comunas[[#This Row],[id]]</f>
        <v>La Cruz - 05504</v>
      </c>
      <c r="F125">
        <v>55</v>
      </c>
      <c r="G125" t="s">
        <v>145</v>
      </c>
      <c r="H125">
        <v>5</v>
      </c>
      <c r="I125" t="s">
        <v>22</v>
      </c>
      <c r="J125" t="s">
        <v>23</v>
      </c>
      <c r="K125" t="s">
        <v>24</v>
      </c>
      <c r="L125" t="s">
        <v>25</v>
      </c>
    </row>
    <row r="126" spans="3:12">
      <c r="C126" t="s">
        <v>371</v>
      </c>
      <c r="D126" t="s">
        <v>372</v>
      </c>
      <c r="E126" t="str">
        <f>t_comunas[[#This Row],[comuna]]&amp;" - "&amp;t_comunas[[#This Row],[id]]</f>
        <v>La Estrella - 06202</v>
      </c>
      <c r="F126">
        <v>62</v>
      </c>
      <c r="G126" t="s">
        <v>373</v>
      </c>
      <c r="H126">
        <v>6</v>
      </c>
      <c r="I126" t="s">
        <v>194</v>
      </c>
      <c r="J126" t="s">
        <v>195</v>
      </c>
      <c r="K126" t="s">
        <v>196</v>
      </c>
      <c r="L126" t="s">
        <v>197</v>
      </c>
    </row>
    <row r="127" spans="3:12">
      <c r="C127" t="s">
        <v>374</v>
      </c>
      <c r="D127" t="s">
        <v>375</v>
      </c>
      <c r="E127" t="str">
        <f>t_comunas[[#This Row],[comuna]]&amp;" - "&amp;t_comunas[[#This Row],[id]]</f>
        <v>La Florida - 13110</v>
      </c>
      <c r="F127">
        <v>131</v>
      </c>
      <c r="G127" t="s">
        <v>181</v>
      </c>
      <c r="H127">
        <v>13</v>
      </c>
      <c r="I127" t="s">
        <v>34</v>
      </c>
      <c r="J127" t="s">
        <v>35</v>
      </c>
      <c r="K127" t="s">
        <v>36</v>
      </c>
      <c r="L127" t="s">
        <v>37</v>
      </c>
    </row>
    <row r="128" spans="3:12">
      <c r="C128" t="s">
        <v>376</v>
      </c>
      <c r="D128" t="s">
        <v>377</v>
      </c>
      <c r="E128" t="str">
        <f>t_comunas[[#This Row],[comuna]]&amp;" - "&amp;t_comunas[[#This Row],[id]]</f>
        <v>La Granja - 13111</v>
      </c>
      <c r="F128">
        <v>131</v>
      </c>
      <c r="G128" t="s">
        <v>181</v>
      </c>
      <c r="H128">
        <v>13</v>
      </c>
      <c r="I128" t="s">
        <v>34</v>
      </c>
      <c r="J128" t="s">
        <v>35</v>
      </c>
      <c r="K128" t="s">
        <v>36</v>
      </c>
      <c r="L128" t="s">
        <v>37</v>
      </c>
    </row>
    <row r="129" spans="3:12">
      <c r="C129" t="s">
        <v>378</v>
      </c>
      <c r="D129" t="s">
        <v>379</v>
      </c>
      <c r="E129" t="str">
        <f>t_comunas[[#This Row],[comuna]]&amp;" - "&amp;t_comunas[[#This Row],[id]]</f>
        <v>La Higuera - 04104</v>
      </c>
      <c r="F129">
        <v>41</v>
      </c>
      <c r="G129" t="s">
        <v>80</v>
      </c>
      <c r="H129">
        <v>4</v>
      </c>
      <c r="I129" t="s">
        <v>81</v>
      </c>
      <c r="J129" t="s">
        <v>82</v>
      </c>
      <c r="K129" t="s">
        <v>83</v>
      </c>
      <c r="L129" t="s">
        <v>84</v>
      </c>
    </row>
    <row r="130" spans="3:12">
      <c r="C130" t="s">
        <v>380</v>
      </c>
      <c r="D130" t="s">
        <v>381</v>
      </c>
      <c r="E130" t="str">
        <f>t_comunas[[#This Row],[comuna]]&amp;" - "&amp;t_comunas[[#This Row],[id]]</f>
        <v>La Ligua - 05401</v>
      </c>
      <c r="F130">
        <v>54</v>
      </c>
      <c r="G130" t="s">
        <v>129</v>
      </c>
      <c r="H130">
        <v>5</v>
      </c>
      <c r="I130" t="s">
        <v>22</v>
      </c>
      <c r="J130" t="s">
        <v>23</v>
      </c>
      <c r="K130" t="s">
        <v>24</v>
      </c>
      <c r="L130" t="s">
        <v>25</v>
      </c>
    </row>
    <row r="131" spans="3:12">
      <c r="C131" t="s">
        <v>382</v>
      </c>
      <c r="D131" t="s">
        <v>383</v>
      </c>
      <c r="E131" t="str">
        <f>t_comunas[[#This Row],[comuna]]&amp;" - "&amp;t_comunas[[#This Row],[id]]</f>
        <v>La Pintana - 13112</v>
      </c>
      <c r="F131">
        <v>131</v>
      </c>
      <c r="G131" t="s">
        <v>181</v>
      </c>
      <c r="H131">
        <v>13</v>
      </c>
      <c r="I131" t="s">
        <v>34</v>
      </c>
      <c r="J131" t="s">
        <v>35</v>
      </c>
      <c r="K131" t="s">
        <v>36</v>
      </c>
      <c r="L131" t="s">
        <v>37</v>
      </c>
    </row>
    <row r="132" spans="3:12">
      <c r="C132" t="s">
        <v>384</v>
      </c>
      <c r="D132" t="s">
        <v>385</v>
      </c>
      <c r="E132" t="str">
        <f>t_comunas[[#This Row],[comuna]]&amp;" - "&amp;t_comunas[[#This Row],[id]]</f>
        <v>La Reina - 13113</v>
      </c>
      <c r="F132">
        <v>131</v>
      </c>
      <c r="G132" t="s">
        <v>181</v>
      </c>
      <c r="H132">
        <v>13</v>
      </c>
      <c r="I132" t="s">
        <v>34</v>
      </c>
      <c r="J132" t="s">
        <v>35</v>
      </c>
      <c r="K132" t="s">
        <v>36</v>
      </c>
      <c r="L132" t="s">
        <v>37</v>
      </c>
    </row>
    <row r="133" spans="3:12">
      <c r="C133" t="s">
        <v>386</v>
      </c>
      <c r="D133" t="s">
        <v>387</v>
      </c>
      <c r="E133" t="str">
        <f>t_comunas[[#This Row],[comuna]]&amp;" - "&amp;t_comunas[[#This Row],[id]]</f>
        <v>La Serena - 04101</v>
      </c>
      <c r="F133">
        <v>41</v>
      </c>
      <c r="G133" t="s">
        <v>80</v>
      </c>
      <c r="H133">
        <v>4</v>
      </c>
      <c r="I133" t="s">
        <v>81</v>
      </c>
      <c r="J133" t="s">
        <v>82</v>
      </c>
      <c r="K133" t="s">
        <v>83</v>
      </c>
      <c r="L133" t="s">
        <v>84</v>
      </c>
    </row>
    <row r="134" spans="3:12">
      <c r="C134" t="s">
        <v>388</v>
      </c>
      <c r="D134" t="s">
        <v>389</v>
      </c>
      <c r="E134" t="str">
        <f>t_comunas[[#This Row],[comuna]]&amp;" - "&amp;t_comunas[[#This Row],[id]]</f>
        <v>La Unión - 14201</v>
      </c>
      <c r="F134">
        <v>142</v>
      </c>
      <c r="G134" t="s">
        <v>329</v>
      </c>
      <c r="H134">
        <v>14</v>
      </c>
      <c r="I134" t="s">
        <v>266</v>
      </c>
      <c r="J134" t="s">
        <v>267</v>
      </c>
      <c r="K134" t="s">
        <v>268</v>
      </c>
      <c r="L134" t="s">
        <v>269</v>
      </c>
    </row>
    <row r="135" spans="3:12">
      <c r="C135" t="s">
        <v>390</v>
      </c>
      <c r="D135" t="s">
        <v>391</v>
      </c>
      <c r="E135" t="str">
        <f>t_comunas[[#This Row],[comuna]]&amp;" - "&amp;t_comunas[[#This Row],[id]]</f>
        <v>Lago Ranco - 14203</v>
      </c>
      <c r="F135">
        <v>142</v>
      </c>
      <c r="G135" t="s">
        <v>329</v>
      </c>
      <c r="H135">
        <v>14</v>
      </c>
      <c r="I135" t="s">
        <v>266</v>
      </c>
      <c r="J135" t="s">
        <v>267</v>
      </c>
      <c r="K135" t="s">
        <v>268</v>
      </c>
      <c r="L135" t="s">
        <v>269</v>
      </c>
    </row>
    <row r="136" spans="3:12">
      <c r="C136" t="s">
        <v>392</v>
      </c>
      <c r="D136" t="s">
        <v>393</v>
      </c>
      <c r="E136" t="str">
        <f>t_comunas[[#This Row],[comuna]]&amp;" - "&amp;t_comunas[[#This Row],[id]]</f>
        <v>Lago Verde - 11102</v>
      </c>
      <c r="F136">
        <v>111</v>
      </c>
      <c r="G136" t="s">
        <v>271</v>
      </c>
      <c r="H136">
        <v>11</v>
      </c>
      <c r="I136" t="s">
        <v>272</v>
      </c>
      <c r="J136" t="s">
        <v>273</v>
      </c>
      <c r="K136" t="s">
        <v>274</v>
      </c>
      <c r="L136" t="s">
        <v>275</v>
      </c>
    </row>
    <row r="137" spans="3:12">
      <c r="C137" t="s">
        <v>394</v>
      </c>
      <c r="D137" t="s">
        <v>395</v>
      </c>
      <c r="E137" t="str">
        <f>t_comunas[[#This Row],[comuna]]&amp;" - "&amp;t_comunas[[#This Row],[id]]</f>
        <v>Laguna Blanca - 12102</v>
      </c>
      <c r="F137">
        <v>121</v>
      </c>
      <c r="G137" t="s">
        <v>396</v>
      </c>
      <c r="H137">
        <v>12</v>
      </c>
      <c r="I137" t="s">
        <v>96</v>
      </c>
      <c r="J137" t="s">
        <v>97</v>
      </c>
      <c r="K137" t="s">
        <v>98</v>
      </c>
      <c r="L137" t="s">
        <v>99</v>
      </c>
    </row>
    <row r="138" spans="3:12">
      <c r="C138" t="s">
        <v>397</v>
      </c>
      <c r="D138" t="s">
        <v>398</v>
      </c>
      <c r="E138" t="str">
        <f>t_comunas[[#This Row],[comuna]]&amp;" - "&amp;t_comunas[[#This Row],[id]]</f>
        <v>Laja - 08304</v>
      </c>
      <c r="F138">
        <v>83</v>
      </c>
      <c r="G138" t="s">
        <v>46</v>
      </c>
      <c r="H138">
        <v>8</v>
      </c>
      <c r="I138" t="s">
        <v>47</v>
      </c>
      <c r="J138" t="s">
        <v>46</v>
      </c>
      <c r="K138" t="s">
        <v>48</v>
      </c>
      <c r="L138" t="s">
        <v>49</v>
      </c>
    </row>
    <row r="139" spans="3:12">
      <c r="C139" t="s">
        <v>399</v>
      </c>
      <c r="D139" t="s">
        <v>400</v>
      </c>
      <c r="E139" t="str">
        <f>t_comunas[[#This Row],[comuna]]&amp;" - "&amp;t_comunas[[#This Row],[id]]</f>
        <v>Lampa - 13302</v>
      </c>
      <c r="F139">
        <v>133</v>
      </c>
      <c r="G139" t="s">
        <v>241</v>
      </c>
      <c r="H139">
        <v>13</v>
      </c>
      <c r="I139" t="s">
        <v>34</v>
      </c>
      <c r="J139" t="s">
        <v>35</v>
      </c>
      <c r="K139" t="s">
        <v>36</v>
      </c>
      <c r="L139" t="s">
        <v>37</v>
      </c>
    </row>
    <row r="140" spans="3:12">
      <c r="C140" t="s">
        <v>401</v>
      </c>
      <c r="D140" t="s">
        <v>402</v>
      </c>
      <c r="E140" t="str">
        <f>t_comunas[[#This Row],[comuna]]&amp;" - "&amp;t_comunas[[#This Row],[id]]</f>
        <v>Lanco - 14103</v>
      </c>
      <c r="F140">
        <v>141</v>
      </c>
      <c r="G140" t="s">
        <v>265</v>
      </c>
      <c r="H140">
        <v>14</v>
      </c>
      <c r="I140" t="s">
        <v>266</v>
      </c>
      <c r="J140" t="s">
        <v>267</v>
      </c>
      <c r="K140" t="s">
        <v>268</v>
      </c>
      <c r="L140" t="s">
        <v>269</v>
      </c>
    </row>
    <row r="141" spans="3:12">
      <c r="C141" t="s">
        <v>403</v>
      </c>
      <c r="D141" t="s">
        <v>404</v>
      </c>
      <c r="E141" t="str">
        <f>t_comunas[[#This Row],[comuna]]&amp;" - "&amp;t_comunas[[#This Row],[id]]</f>
        <v>Las Cabras - 06107</v>
      </c>
      <c r="F141">
        <v>61</v>
      </c>
      <c r="G141" t="s">
        <v>226</v>
      </c>
      <c r="H141">
        <v>6</v>
      </c>
      <c r="I141" t="s">
        <v>194</v>
      </c>
      <c r="J141" t="s">
        <v>195</v>
      </c>
      <c r="K141" t="s">
        <v>196</v>
      </c>
      <c r="L141" t="s">
        <v>197</v>
      </c>
    </row>
    <row r="142" spans="3:12">
      <c r="C142" t="s">
        <v>405</v>
      </c>
      <c r="D142" t="s">
        <v>406</v>
      </c>
      <c r="E142" t="str">
        <f>t_comunas[[#This Row],[comuna]]&amp;" - "&amp;t_comunas[[#This Row],[id]]</f>
        <v>Las Condes - 13114</v>
      </c>
      <c r="F142">
        <v>131</v>
      </c>
      <c r="G142" t="s">
        <v>181</v>
      </c>
      <c r="H142">
        <v>13</v>
      </c>
      <c r="I142" t="s">
        <v>34</v>
      </c>
      <c r="J142" t="s">
        <v>35</v>
      </c>
      <c r="K142" t="s">
        <v>36</v>
      </c>
      <c r="L142" t="s">
        <v>37</v>
      </c>
    </row>
    <row r="143" spans="3:12">
      <c r="C143" t="s">
        <v>407</v>
      </c>
      <c r="D143" t="s">
        <v>408</v>
      </c>
      <c r="E143" t="str">
        <f>t_comunas[[#This Row],[comuna]]&amp;" - "&amp;t_comunas[[#This Row],[id]]</f>
        <v>Lautaro - 09108</v>
      </c>
      <c r="F143">
        <v>91</v>
      </c>
      <c r="G143" t="s">
        <v>163</v>
      </c>
      <c r="H143">
        <v>9</v>
      </c>
      <c r="I143" t="s">
        <v>88</v>
      </c>
      <c r="J143" t="s">
        <v>89</v>
      </c>
      <c r="K143" t="s">
        <v>90</v>
      </c>
      <c r="L143" t="s">
        <v>91</v>
      </c>
    </row>
    <row r="144" spans="3:12">
      <c r="C144" t="s">
        <v>409</v>
      </c>
      <c r="D144" t="s">
        <v>410</v>
      </c>
      <c r="E144" t="str">
        <f>t_comunas[[#This Row],[comuna]]&amp;" - "&amp;t_comunas[[#This Row],[id]]</f>
        <v>Lebu - 08201</v>
      </c>
      <c r="F144">
        <v>82</v>
      </c>
      <c r="G144" t="s">
        <v>108</v>
      </c>
      <c r="H144">
        <v>8</v>
      </c>
      <c r="I144" t="s">
        <v>47</v>
      </c>
      <c r="J144" t="s">
        <v>46</v>
      </c>
      <c r="K144" t="s">
        <v>48</v>
      </c>
      <c r="L144" t="s">
        <v>49</v>
      </c>
    </row>
    <row r="145" spans="3:12">
      <c r="C145" t="s">
        <v>411</v>
      </c>
      <c r="D145" t="s">
        <v>412</v>
      </c>
      <c r="E145" t="str">
        <f>t_comunas[[#This Row],[comuna]]&amp;" - "&amp;t_comunas[[#This Row],[id]]</f>
        <v>Licantén - 07303</v>
      </c>
      <c r="F145">
        <v>73</v>
      </c>
      <c r="G145" t="s">
        <v>291</v>
      </c>
      <c r="H145">
        <v>7</v>
      </c>
      <c r="I145" t="s">
        <v>175</v>
      </c>
      <c r="J145" t="s">
        <v>176</v>
      </c>
      <c r="K145" t="s">
        <v>177</v>
      </c>
      <c r="L145" t="s">
        <v>178</v>
      </c>
    </row>
    <row r="146" spans="3:12">
      <c r="C146" t="s">
        <v>413</v>
      </c>
      <c r="D146" t="s">
        <v>414</v>
      </c>
      <c r="E146" t="str">
        <f>t_comunas[[#This Row],[comuna]]&amp;" - "&amp;t_comunas[[#This Row],[id]]</f>
        <v>Limache - 05802</v>
      </c>
      <c r="F146">
        <v>58</v>
      </c>
      <c r="G146" t="s">
        <v>415</v>
      </c>
      <c r="H146">
        <v>5</v>
      </c>
      <c r="I146" t="s">
        <v>22</v>
      </c>
      <c r="J146" t="s">
        <v>23</v>
      </c>
      <c r="K146" t="s">
        <v>24</v>
      </c>
      <c r="L146" t="s">
        <v>25</v>
      </c>
    </row>
    <row r="147" spans="3:12">
      <c r="C147" t="s">
        <v>416</v>
      </c>
      <c r="D147" t="s">
        <v>236</v>
      </c>
      <c r="E147" t="str">
        <f>t_comunas[[#This Row],[comuna]]&amp;" - "&amp;t_comunas[[#This Row],[id]]</f>
        <v>Linares - 07401</v>
      </c>
      <c r="F147">
        <v>74</v>
      </c>
      <c r="G147" t="s">
        <v>236</v>
      </c>
      <c r="H147">
        <v>7</v>
      </c>
      <c r="I147" t="s">
        <v>175</v>
      </c>
      <c r="J147" t="s">
        <v>176</v>
      </c>
      <c r="K147" t="s">
        <v>177</v>
      </c>
      <c r="L147" t="s">
        <v>178</v>
      </c>
    </row>
    <row r="148" spans="3:12">
      <c r="C148" t="s">
        <v>417</v>
      </c>
      <c r="D148" t="s">
        <v>418</v>
      </c>
      <c r="E148" t="str">
        <f>t_comunas[[#This Row],[comuna]]&amp;" - "&amp;t_comunas[[#This Row],[id]]</f>
        <v>Litueche - 06203</v>
      </c>
      <c r="F148">
        <v>62</v>
      </c>
      <c r="G148" t="s">
        <v>373</v>
      </c>
      <c r="H148">
        <v>6</v>
      </c>
      <c r="I148" t="s">
        <v>194</v>
      </c>
      <c r="J148" t="s">
        <v>195</v>
      </c>
      <c r="K148" t="s">
        <v>196</v>
      </c>
      <c r="L148" t="s">
        <v>197</v>
      </c>
    </row>
    <row r="149" spans="3:12">
      <c r="C149" t="s">
        <v>419</v>
      </c>
      <c r="D149" t="s">
        <v>420</v>
      </c>
      <c r="E149" t="str">
        <f>t_comunas[[#This Row],[comuna]]&amp;" - "&amp;t_comunas[[#This Row],[id]]</f>
        <v>Llaillay - 05703</v>
      </c>
      <c r="F149">
        <v>57</v>
      </c>
      <c r="G149" t="s">
        <v>172</v>
      </c>
      <c r="H149">
        <v>5</v>
      </c>
      <c r="I149" t="s">
        <v>22</v>
      </c>
      <c r="J149" t="s">
        <v>23</v>
      </c>
      <c r="K149" t="s">
        <v>24</v>
      </c>
      <c r="L149" t="s">
        <v>25</v>
      </c>
    </row>
    <row r="150" spans="3:12">
      <c r="C150" t="s">
        <v>421</v>
      </c>
      <c r="D150" t="s">
        <v>139</v>
      </c>
      <c r="E150" t="str">
        <f>t_comunas[[#This Row],[comuna]]&amp;" - "&amp;t_comunas[[#This Row],[id]]</f>
        <v>Llanquihue - 10107</v>
      </c>
      <c r="F150">
        <v>101</v>
      </c>
      <c r="G150" t="s">
        <v>139</v>
      </c>
      <c r="H150">
        <v>10</v>
      </c>
      <c r="I150" t="s">
        <v>74</v>
      </c>
      <c r="J150" t="s">
        <v>75</v>
      </c>
      <c r="K150" t="s">
        <v>76</v>
      </c>
      <c r="L150" t="s">
        <v>77</v>
      </c>
    </row>
    <row r="151" spans="3:12">
      <c r="C151" t="s">
        <v>422</v>
      </c>
      <c r="D151" t="s">
        <v>423</v>
      </c>
      <c r="E151" t="str">
        <f>t_comunas[[#This Row],[comuna]]&amp;" - "&amp;t_comunas[[#This Row],[id]]</f>
        <v>Lo Barnechea - 13115</v>
      </c>
      <c r="F151">
        <v>131</v>
      </c>
      <c r="G151" t="s">
        <v>181</v>
      </c>
      <c r="H151">
        <v>13</v>
      </c>
      <c r="I151" t="s">
        <v>34</v>
      </c>
      <c r="J151" t="s">
        <v>35</v>
      </c>
      <c r="K151" t="s">
        <v>36</v>
      </c>
      <c r="L151" t="s">
        <v>37</v>
      </c>
    </row>
    <row r="152" spans="3:12">
      <c r="C152" t="s">
        <v>424</v>
      </c>
      <c r="D152" t="s">
        <v>425</v>
      </c>
      <c r="E152" t="str">
        <f>t_comunas[[#This Row],[comuna]]&amp;" - "&amp;t_comunas[[#This Row],[id]]</f>
        <v>Lo Espejo - 13116</v>
      </c>
      <c r="F152">
        <v>131</v>
      </c>
      <c r="G152" t="s">
        <v>181</v>
      </c>
      <c r="H152">
        <v>13</v>
      </c>
      <c r="I152" t="s">
        <v>34</v>
      </c>
      <c r="J152" t="s">
        <v>35</v>
      </c>
      <c r="K152" t="s">
        <v>36</v>
      </c>
      <c r="L152" t="s">
        <v>37</v>
      </c>
    </row>
    <row r="153" spans="3:12">
      <c r="C153" t="s">
        <v>426</v>
      </c>
      <c r="D153" t="s">
        <v>427</v>
      </c>
      <c r="E153" t="str">
        <f>t_comunas[[#This Row],[comuna]]&amp;" - "&amp;t_comunas[[#This Row],[id]]</f>
        <v>Lo Prado - 13117</v>
      </c>
      <c r="F153">
        <v>131</v>
      </c>
      <c r="G153" t="s">
        <v>181</v>
      </c>
      <c r="H153">
        <v>13</v>
      </c>
      <c r="I153" t="s">
        <v>34</v>
      </c>
      <c r="J153" t="s">
        <v>35</v>
      </c>
      <c r="K153" t="s">
        <v>36</v>
      </c>
      <c r="L153" t="s">
        <v>37</v>
      </c>
    </row>
    <row r="154" spans="3:12">
      <c r="C154" t="s">
        <v>428</v>
      </c>
      <c r="D154" t="s">
        <v>429</v>
      </c>
      <c r="E154" t="str">
        <f>t_comunas[[#This Row],[comuna]]&amp;" - "&amp;t_comunas[[#This Row],[id]]</f>
        <v>Lolol - 06304</v>
      </c>
      <c r="F154">
        <v>63</v>
      </c>
      <c r="G154" t="s">
        <v>193</v>
      </c>
      <c r="H154">
        <v>6</v>
      </c>
      <c r="I154" t="s">
        <v>194</v>
      </c>
      <c r="J154" t="s">
        <v>195</v>
      </c>
      <c r="K154" t="s">
        <v>196</v>
      </c>
      <c r="L154" t="s">
        <v>197</v>
      </c>
    </row>
    <row r="155" spans="3:12">
      <c r="C155" t="s">
        <v>430</v>
      </c>
      <c r="D155" t="s">
        <v>431</v>
      </c>
      <c r="E155" t="str">
        <f>t_comunas[[#This Row],[comuna]]&amp;" - "&amp;t_comunas[[#This Row],[id]]</f>
        <v>Loncoche - 09109</v>
      </c>
      <c r="F155">
        <v>91</v>
      </c>
      <c r="G155" t="s">
        <v>163</v>
      </c>
      <c r="H155">
        <v>9</v>
      </c>
      <c r="I155" t="s">
        <v>88</v>
      </c>
      <c r="J155" t="s">
        <v>89</v>
      </c>
      <c r="K155" t="s">
        <v>90</v>
      </c>
      <c r="L155" t="s">
        <v>91</v>
      </c>
    </row>
    <row r="156" spans="3:12">
      <c r="C156" t="s">
        <v>432</v>
      </c>
      <c r="D156" t="s">
        <v>433</v>
      </c>
      <c r="E156" t="str">
        <f>t_comunas[[#This Row],[comuna]]&amp;" - "&amp;t_comunas[[#This Row],[id]]</f>
        <v>Longaví - 07403</v>
      </c>
      <c r="F156">
        <v>74</v>
      </c>
      <c r="G156" t="s">
        <v>236</v>
      </c>
      <c r="H156">
        <v>7</v>
      </c>
      <c r="I156" t="s">
        <v>175</v>
      </c>
      <c r="J156" t="s">
        <v>176</v>
      </c>
      <c r="K156" t="s">
        <v>177</v>
      </c>
      <c r="L156" t="s">
        <v>178</v>
      </c>
    </row>
    <row r="157" spans="3:12">
      <c r="C157" t="s">
        <v>434</v>
      </c>
      <c r="D157" t="s">
        <v>435</v>
      </c>
      <c r="E157" t="str">
        <f>t_comunas[[#This Row],[comuna]]&amp;" - "&amp;t_comunas[[#This Row],[id]]</f>
        <v>Lonquimay - 09205</v>
      </c>
      <c r="F157">
        <v>92</v>
      </c>
      <c r="G157" t="s">
        <v>87</v>
      </c>
      <c r="H157">
        <v>9</v>
      </c>
      <c r="I157" t="s">
        <v>88</v>
      </c>
      <c r="J157" t="s">
        <v>89</v>
      </c>
      <c r="K157" t="s">
        <v>90</v>
      </c>
      <c r="L157" t="s">
        <v>91</v>
      </c>
    </row>
    <row r="158" spans="3:12">
      <c r="C158" t="s">
        <v>436</v>
      </c>
      <c r="D158" t="s">
        <v>437</v>
      </c>
      <c r="E158" t="str">
        <f>t_comunas[[#This Row],[comuna]]&amp;" - "&amp;t_comunas[[#This Row],[id]]</f>
        <v>Los Alamos - 08206</v>
      </c>
      <c r="F158">
        <v>82</v>
      </c>
      <c r="G158" t="s">
        <v>108</v>
      </c>
      <c r="H158">
        <v>8</v>
      </c>
      <c r="I158" t="s">
        <v>47</v>
      </c>
      <c r="J158" t="s">
        <v>46</v>
      </c>
      <c r="K158" t="s">
        <v>48</v>
      </c>
      <c r="L158" t="s">
        <v>49</v>
      </c>
    </row>
    <row r="159" spans="3:12">
      <c r="C159" t="s">
        <v>438</v>
      </c>
      <c r="D159" t="s">
        <v>150</v>
      </c>
      <c r="E159" t="str">
        <f>t_comunas[[#This Row],[comuna]]&amp;" - "&amp;t_comunas[[#This Row],[id]]</f>
        <v>Los Andes - 05301</v>
      </c>
      <c r="F159">
        <v>53</v>
      </c>
      <c r="G159" t="s">
        <v>150</v>
      </c>
      <c r="H159">
        <v>5</v>
      </c>
      <c r="I159" t="s">
        <v>22</v>
      </c>
      <c r="J159" t="s">
        <v>23</v>
      </c>
      <c r="K159" t="s">
        <v>24</v>
      </c>
      <c r="L159" t="s">
        <v>25</v>
      </c>
    </row>
    <row r="160" spans="3:12">
      <c r="C160" t="s">
        <v>439</v>
      </c>
      <c r="D160" t="s">
        <v>440</v>
      </c>
      <c r="E160" t="str">
        <f>t_comunas[[#This Row],[comuna]]&amp;" - "&amp;t_comunas[[#This Row],[id]]</f>
        <v>Los Angeles - 08301</v>
      </c>
      <c r="F160">
        <v>83</v>
      </c>
      <c r="G160" t="s">
        <v>46</v>
      </c>
      <c r="H160">
        <v>8</v>
      </c>
      <c r="I160" t="s">
        <v>47</v>
      </c>
      <c r="J160" t="s">
        <v>46</v>
      </c>
      <c r="K160" t="s">
        <v>48</v>
      </c>
      <c r="L160" t="s">
        <v>49</v>
      </c>
    </row>
    <row r="161" spans="3:12">
      <c r="C161" t="s">
        <v>441</v>
      </c>
      <c r="D161" t="s">
        <v>75</v>
      </c>
      <c r="E161" t="str">
        <f>t_comunas[[#This Row],[comuna]]&amp;" - "&amp;t_comunas[[#This Row],[id]]</f>
        <v>Los Lagos - 14104</v>
      </c>
      <c r="F161">
        <v>141</v>
      </c>
      <c r="G161" t="s">
        <v>265</v>
      </c>
      <c r="H161">
        <v>14</v>
      </c>
      <c r="I161" t="s">
        <v>266</v>
      </c>
      <c r="J161" t="s">
        <v>267</v>
      </c>
      <c r="K161" t="s">
        <v>268</v>
      </c>
      <c r="L161" t="s">
        <v>269</v>
      </c>
    </row>
    <row r="162" spans="3:12">
      <c r="C162" t="s">
        <v>442</v>
      </c>
      <c r="D162" t="s">
        <v>443</v>
      </c>
      <c r="E162" t="str">
        <f>t_comunas[[#This Row],[comuna]]&amp;" - "&amp;t_comunas[[#This Row],[id]]</f>
        <v>Los Muermos - 10106</v>
      </c>
      <c r="F162">
        <v>101</v>
      </c>
      <c r="G162" t="s">
        <v>139</v>
      </c>
      <c r="H162">
        <v>10</v>
      </c>
      <c r="I162" t="s">
        <v>74</v>
      </c>
      <c r="J162" t="s">
        <v>75</v>
      </c>
      <c r="K162" t="s">
        <v>76</v>
      </c>
      <c r="L162" t="s">
        <v>77</v>
      </c>
    </row>
    <row r="163" spans="3:12">
      <c r="C163" t="s">
        <v>444</v>
      </c>
      <c r="D163" t="s">
        <v>445</v>
      </c>
      <c r="E163" t="str">
        <f>t_comunas[[#This Row],[comuna]]&amp;" - "&amp;t_comunas[[#This Row],[id]]</f>
        <v>Los Sauces - 09206</v>
      </c>
      <c r="F163">
        <v>92</v>
      </c>
      <c r="G163" t="s">
        <v>87</v>
      </c>
      <c r="H163">
        <v>9</v>
      </c>
      <c r="I163" t="s">
        <v>88</v>
      </c>
      <c r="J163" t="s">
        <v>89</v>
      </c>
      <c r="K163" t="s">
        <v>90</v>
      </c>
      <c r="L163" t="s">
        <v>91</v>
      </c>
    </row>
    <row r="164" spans="3:12">
      <c r="C164" t="s">
        <v>446</v>
      </c>
      <c r="D164" t="s">
        <v>447</v>
      </c>
      <c r="E164" t="str">
        <f>t_comunas[[#This Row],[comuna]]&amp;" - "&amp;t_comunas[[#This Row],[id]]</f>
        <v>Los Vilos - 04203</v>
      </c>
      <c r="F164">
        <v>42</v>
      </c>
      <c r="G164" t="s">
        <v>158</v>
      </c>
      <c r="H164">
        <v>4</v>
      </c>
      <c r="I164" t="s">
        <v>81</v>
      </c>
      <c r="J164" t="s">
        <v>82</v>
      </c>
      <c r="K164" t="s">
        <v>83</v>
      </c>
      <c r="L164" t="s">
        <v>84</v>
      </c>
    </row>
    <row r="165" spans="3:12">
      <c r="C165" t="s">
        <v>448</v>
      </c>
      <c r="D165" t="s">
        <v>449</v>
      </c>
      <c r="E165" t="str">
        <f>t_comunas[[#This Row],[comuna]]&amp;" - "&amp;t_comunas[[#This Row],[id]]</f>
        <v>Lota - 08106</v>
      </c>
      <c r="F165">
        <v>81</v>
      </c>
      <c r="G165" t="s">
        <v>200</v>
      </c>
      <c r="H165">
        <v>8</v>
      </c>
      <c r="I165" t="s">
        <v>47</v>
      </c>
      <c r="J165" t="s">
        <v>46</v>
      </c>
      <c r="K165" t="s">
        <v>48</v>
      </c>
      <c r="L165" t="s">
        <v>49</v>
      </c>
    </row>
    <row r="166" spans="3:12">
      <c r="C166" t="s">
        <v>450</v>
      </c>
      <c r="D166" t="s">
        <v>451</v>
      </c>
      <c r="E166" t="str">
        <f>t_comunas[[#This Row],[comuna]]&amp;" - "&amp;t_comunas[[#This Row],[id]]</f>
        <v>Lumaco - 09207</v>
      </c>
      <c r="F166">
        <v>92</v>
      </c>
      <c r="G166" t="s">
        <v>87</v>
      </c>
      <c r="H166">
        <v>9</v>
      </c>
      <c r="I166" t="s">
        <v>88</v>
      </c>
      <c r="J166" t="s">
        <v>89</v>
      </c>
      <c r="K166" t="s">
        <v>90</v>
      </c>
      <c r="L166" t="s">
        <v>91</v>
      </c>
    </row>
    <row r="167" spans="3:12">
      <c r="C167" t="s">
        <v>452</v>
      </c>
      <c r="D167" t="s">
        <v>453</v>
      </c>
      <c r="E167" t="str">
        <f>t_comunas[[#This Row],[comuna]]&amp;" - "&amp;t_comunas[[#This Row],[id]]</f>
        <v>Machalí - 06108</v>
      </c>
      <c r="F167">
        <v>61</v>
      </c>
      <c r="G167" t="s">
        <v>226</v>
      </c>
      <c r="H167">
        <v>6</v>
      </c>
      <c r="I167" t="s">
        <v>194</v>
      </c>
      <c r="J167" t="s">
        <v>195</v>
      </c>
      <c r="K167" t="s">
        <v>196</v>
      </c>
      <c r="L167" t="s">
        <v>197</v>
      </c>
    </row>
    <row r="168" spans="3:12">
      <c r="C168" t="s">
        <v>454</v>
      </c>
      <c r="D168" t="s">
        <v>455</v>
      </c>
      <c r="E168" t="str">
        <f>t_comunas[[#This Row],[comuna]]&amp;" - "&amp;t_comunas[[#This Row],[id]]</f>
        <v>Macul - 13118</v>
      </c>
      <c r="F168">
        <v>131</v>
      </c>
      <c r="G168" t="s">
        <v>181</v>
      </c>
      <c r="H168">
        <v>13</v>
      </c>
      <c r="I168" t="s">
        <v>34</v>
      </c>
      <c r="J168" t="s">
        <v>35</v>
      </c>
      <c r="K168" t="s">
        <v>36</v>
      </c>
      <c r="L168" t="s">
        <v>37</v>
      </c>
    </row>
    <row r="169" spans="3:12">
      <c r="C169" t="s">
        <v>456</v>
      </c>
      <c r="D169" t="s">
        <v>457</v>
      </c>
      <c r="E169" t="str">
        <f>t_comunas[[#This Row],[comuna]]&amp;" - "&amp;t_comunas[[#This Row],[id]]</f>
        <v>Máfil - 14105</v>
      </c>
      <c r="F169">
        <v>141</v>
      </c>
      <c r="G169" t="s">
        <v>265</v>
      </c>
      <c r="H169">
        <v>14</v>
      </c>
      <c r="I169" t="s">
        <v>266</v>
      </c>
      <c r="J169" t="s">
        <v>267</v>
      </c>
      <c r="K169" t="s">
        <v>268</v>
      </c>
      <c r="L169" t="s">
        <v>269</v>
      </c>
    </row>
    <row r="170" spans="3:12">
      <c r="C170" t="s">
        <v>458</v>
      </c>
      <c r="D170" t="s">
        <v>459</v>
      </c>
      <c r="E170" t="str">
        <f>t_comunas[[#This Row],[comuna]]&amp;" - "&amp;t_comunas[[#This Row],[id]]</f>
        <v>Maipú - 13119</v>
      </c>
      <c r="F170">
        <v>131</v>
      </c>
      <c r="G170" t="s">
        <v>181</v>
      </c>
      <c r="H170">
        <v>13</v>
      </c>
      <c r="I170" t="s">
        <v>34</v>
      </c>
      <c r="J170" t="s">
        <v>35</v>
      </c>
      <c r="K170" t="s">
        <v>36</v>
      </c>
      <c r="L170" t="s">
        <v>37</v>
      </c>
    </row>
    <row r="171" spans="3:12">
      <c r="C171" t="s">
        <v>460</v>
      </c>
      <c r="D171" t="s">
        <v>461</v>
      </c>
      <c r="E171" t="str">
        <f>t_comunas[[#This Row],[comuna]]&amp;" - "&amp;t_comunas[[#This Row],[id]]</f>
        <v>Malloa - 06109</v>
      </c>
      <c r="F171">
        <v>61</v>
      </c>
      <c r="G171" t="s">
        <v>226</v>
      </c>
      <c r="H171">
        <v>6</v>
      </c>
      <c r="I171" t="s">
        <v>194</v>
      </c>
      <c r="J171" t="s">
        <v>195</v>
      </c>
      <c r="K171" t="s">
        <v>196</v>
      </c>
      <c r="L171" t="s">
        <v>197</v>
      </c>
    </row>
    <row r="172" spans="3:12">
      <c r="C172" t="s">
        <v>462</v>
      </c>
      <c r="D172" t="s">
        <v>463</v>
      </c>
      <c r="E172" t="str">
        <f>t_comunas[[#This Row],[comuna]]&amp;" - "&amp;t_comunas[[#This Row],[id]]</f>
        <v>Marchihue - 06204</v>
      </c>
      <c r="F172">
        <v>62</v>
      </c>
      <c r="G172" t="s">
        <v>373</v>
      </c>
      <c r="H172">
        <v>6</v>
      </c>
      <c r="I172" t="s">
        <v>194</v>
      </c>
      <c r="J172" t="s">
        <v>195</v>
      </c>
      <c r="K172" t="s">
        <v>196</v>
      </c>
      <c r="L172" t="s">
        <v>197</v>
      </c>
    </row>
    <row r="173" spans="3:12">
      <c r="C173" t="s">
        <v>464</v>
      </c>
      <c r="D173" t="s">
        <v>465</v>
      </c>
      <c r="E173" t="str">
        <f>t_comunas[[#This Row],[comuna]]&amp;" - "&amp;t_comunas[[#This Row],[id]]</f>
        <v>María Elena - 02302</v>
      </c>
      <c r="F173">
        <v>23</v>
      </c>
      <c r="G173" t="s">
        <v>466</v>
      </c>
      <c r="H173">
        <v>1</v>
      </c>
      <c r="I173" t="s">
        <v>66</v>
      </c>
      <c r="J173" t="s">
        <v>67</v>
      </c>
      <c r="K173" t="s">
        <v>68</v>
      </c>
      <c r="L173" t="s">
        <v>69</v>
      </c>
    </row>
    <row r="174" spans="3:12">
      <c r="C174" t="s">
        <v>467</v>
      </c>
      <c r="D174" t="s">
        <v>468</v>
      </c>
      <c r="E174" t="str">
        <f>t_comunas[[#This Row],[comuna]]&amp;" - "&amp;t_comunas[[#This Row],[id]]</f>
        <v>María Pinto - 13504</v>
      </c>
      <c r="F174">
        <v>135</v>
      </c>
      <c r="G174" t="s">
        <v>33</v>
      </c>
      <c r="H174">
        <v>13</v>
      </c>
      <c r="I174" t="s">
        <v>34</v>
      </c>
      <c r="J174" t="s">
        <v>35</v>
      </c>
      <c r="K174" t="s">
        <v>36</v>
      </c>
      <c r="L174" t="s">
        <v>37</v>
      </c>
    </row>
    <row r="175" spans="3:12">
      <c r="C175" t="s">
        <v>469</v>
      </c>
      <c r="D175" t="s">
        <v>470</v>
      </c>
      <c r="E175" t="str">
        <f>t_comunas[[#This Row],[comuna]]&amp;" - "&amp;t_comunas[[#This Row],[id]]</f>
        <v>Mariquina - 14106</v>
      </c>
      <c r="F175">
        <v>141</v>
      </c>
      <c r="G175" t="s">
        <v>265</v>
      </c>
      <c r="H175">
        <v>14</v>
      </c>
      <c r="I175" t="s">
        <v>266</v>
      </c>
      <c r="J175" t="s">
        <v>267</v>
      </c>
      <c r="K175" t="s">
        <v>268</v>
      </c>
      <c r="L175" t="s">
        <v>269</v>
      </c>
    </row>
    <row r="176" spans="3:12">
      <c r="C176" t="s">
        <v>471</v>
      </c>
      <c r="D176" t="s">
        <v>176</v>
      </c>
      <c r="E176" t="str">
        <f>t_comunas[[#This Row],[comuna]]&amp;" - "&amp;t_comunas[[#This Row],[id]]</f>
        <v>Maule - 07105</v>
      </c>
      <c r="F176">
        <v>71</v>
      </c>
      <c r="G176" t="s">
        <v>256</v>
      </c>
      <c r="H176">
        <v>7</v>
      </c>
      <c r="I176" t="s">
        <v>175</v>
      </c>
      <c r="J176" t="s">
        <v>176</v>
      </c>
      <c r="K176" t="s">
        <v>177</v>
      </c>
      <c r="L176" t="s">
        <v>178</v>
      </c>
    </row>
    <row r="177" spans="3:12">
      <c r="C177" t="s">
        <v>472</v>
      </c>
      <c r="D177" t="s">
        <v>473</v>
      </c>
      <c r="E177" t="str">
        <f>t_comunas[[#This Row],[comuna]]&amp;" - "&amp;t_comunas[[#This Row],[id]]</f>
        <v>Maullín - 10108</v>
      </c>
      <c r="F177">
        <v>101</v>
      </c>
      <c r="G177" t="s">
        <v>139</v>
      </c>
      <c r="H177">
        <v>10</v>
      </c>
      <c r="I177" t="s">
        <v>74</v>
      </c>
      <c r="J177" t="s">
        <v>75</v>
      </c>
      <c r="K177" t="s">
        <v>76</v>
      </c>
      <c r="L177" t="s">
        <v>77</v>
      </c>
    </row>
    <row r="178" spans="3:12">
      <c r="C178" t="s">
        <v>474</v>
      </c>
      <c r="D178" t="s">
        <v>475</v>
      </c>
      <c r="E178" t="str">
        <f>t_comunas[[#This Row],[comuna]]&amp;" - "&amp;t_comunas[[#This Row],[id]]</f>
        <v>Mejillones - 02102</v>
      </c>
      <c r="F178">
        <v>21</v>
      </c>
      <c r="G178" t="s">
        <v>101</v>
      </c>
      <c r="H178">
        <v>2</v>
      </c>
      <c r="I178" t="s">
        <v>102</v>
      </c>
      <c r="J178" t="s">
        <v>101</v>
      </c>
      <c r="K178" t="s">
        <v>103</v>
      </c>
      <c r="L178" t="s">
        <v>104</v>
      </c>
    </row>
    <row r="179" spans="3:12">
      <c r="C179" t="s">
        <v>476</v>
      </c>
      <c r="D179" t="s">
        <v>477</v>
      </c>
      <c r="E179" t="str">
        <f>t_comunas[[#This Row],[comuna]]&amp;" - "&amp;t_comunas[[#This Row],[id]]</f>
        <v>Melipeuco - 09110</v>
      </c>
      <c r="F179">
        <v>91</v>
      </c>
      <c r="G179" t="s">
        <v>163</v>
      </c>
      <c r="H179">
        <v>9</v>
      </c>
      <c r="I179" t="s">
        <v>88</v>
      </c>
      <c r="J179" t="s">
        <v>89</v>
      </c>
      <c r="K179" t="s">
        <v>90</v>
      </c>
      <c r="L179" t="s">
        <v>91</v>
      </c>
    </row>
    <row r="180" spans="3:12">
      <c r="C180" t="s">
        <v>478</v>
      </c>
      <c r="D180" t="s">
        <v>33</v>
      </c>
      <c r="E180" t="str">
        <f>t_comunas[[#This Row],[comuna]]&amp;" - "&amp;t_comunas[[#This Row],[id]]</f>
        <v>Melipilla - 13501</v>
      </c>
      <c r="F180">
        <v>135</v>
      </c>
      <c r="G180" t="s">
        <v>33</v>
      </c>
      <c r="H180">
        <v>13</v>
      </c>
      <c r="I180" t="s">
        <v>34</v>
      </c>
      <c r="J180" t="s">
        <v>35</v>
      </c>
      <c r="K180" t="s">
        <v>36</v>
      </c>
      <c r="L180" t="s">
        <v>37</v>
      </c>
    </row>
    <row r="181" spans="3:12">
      <c r="C181" t="s">
        <v>479</v>
      </c>
      <c r="D181" t="s">
        <v>480</v>
      </c>
      <c r="E181" t="str">
        <f>t_comunas[[#This Row],[comuna]]&amp;" - "&amp;t_comunas[[#This Row],[id]]</f>
        <v>Molina - 07304</v>
      </c>
      <c r="F181">
        <v>73</v>
      </c>
      <c r="G181" t="s">
        <v>291</v>
      </c>
      <c r="H181">
        <v>7</v>
      </c>
      <c r="I181" t="s">
        <v>175</v>
      </c>
      <c r="J181" t="s">
        <v>176</v>
      </c>
      <c r="K181" t="s">
        <v>177</v>
      </c>
      <c r="L181" t="s">
        <v>178</v>
      </c>
    </row>
    <row r="182" spans="3:12">
      <c r="C182" t="s">
        <v>481</v>
      </c>
      <c r="D182" t="s">
        <v>482</v>
      </c>
      <c r="E182" t="str">
        <f>t_comunas[[#This Row],[comuna]]&amp;" - "&amp;t_comunas[[#This Row],[id]]</f>
        <v>Monte Patria - 04303</v>
      </c>
      <c r="F182">
        <v>43</v>
      </c>
      <c r="G182" t="s">
        <v>248</v>
      </c>
      <c r="H182">
        <v>4</v>
      </c>
      <c r="I182" t="s">
        <v>81</v>
      </c>
      <c r="J182" t="s">
        <v>82</v>
      </c>
      <c r="K182" t="s">
        <v>83</v>
      </c>
      <c r="L182" t="s">
        <v>84</v>
      </c>
    </row>
    <row r="183" spans="3:12">
      <c r="C183" t="s">
        <v>483</v>
      </c>
      <c r="D183" t="s">
        <v>484</v>
      </c>
      <c r="E183" t="str">
        <f>t_comunas[[#This Row],[comuna]]&amp;" - "&amp;t_comunas[[#This Row],[id]]</f>
        <v>Mostazal - 06110</v>
      </c>
      <c r="F183">
        <v>61</v>
      </c>
      <c r="G183" t="s">
        <v>226</v>
      </c>
      <c r="H183">
        <v>6</v>
      </c>
      <c r="I183" t="s">
        <v>194</v>
      </c>
      <c r="J183" t="s">
        <v>195</v>
      </c>
      <c r="K183" t="s">
        <v>196</v>
      </c>
      <c r="L183" t="s">
        <v>197</v>
      </c>
    </row>
    <row r="184" spans="3:12">
      <c r="C184" t="s">
        <v>485</v>
      </c>
      <c r="D184" t="s">
        <v>486</v>
      </c>
      <c r="E184" t="str">
        <f>t_comunas[[#This Row],[comuna]]&amp;" - "&amp;t_comunas[[#This Row],[id]]</f>
        <v>Mulchén - 08305</v>
      </c>
      <c r="F184">
        <v>83</v>
      </c>
      <c r="G184" t="s">
        <v>46</v>
      </c>
      <c r="H184">
        <v>8</v>
      </c>
      <c r="I184" t="s">
        <v>47</v>
      </c>
      <c r="J184" t="s">
        <v>46</v>
      </c>
      <c r="K184" t="s">
        <v>48</v>
      </c>
      <c r="L184" t="s">
        <v>49</v>
      </c>
    </row>
    <row r="185" spans="3:12">
      <c r="C185" t="s">
        <v>487</v>
      </c>
      <c r="D185" t="s">
        <v>488</v>
      </c>
      <c r="E185" t="str">
        <f>t_comunas[[#This Row],[comuna]]&amp;" - "&amp;t_comunas[[#This Row],[id]]</f>
        <v>Nacimiento - 08306</v>
      </c>
      <c r="F185">
        <v>83</v>
      </c>
      <c r="G185" t="s">
        <v>46</v>
      </c>
      <c r="H185">
        <v>8</v>
      </c>
      <c r="I185" t="s">
        <v>47</v>
      </c>
      <c r="J185" t="s">
        <v>46</v>
      </c>
      <c r="K185" t="s">
        <v>48</v>
      </c>
      <c r="L185" t="s">
        <v>49</v>
      </c>
    </row>
    <row r="186" spans="3:12">
      <c r="C186" t="s">
        <v>489</v>
      </c>
      <c r="D186" t="s">
        <v>490</v>
      </c>
      <c r="E186" t="str">
        <f>t_comunas[[#This Row],[comuna]]&amp;" - "&amp;t_comunas[[#This Row],[id]]</f>
        <v>Nancagua - 06305</v>
      </c>
      <c r="F186">
        <v>63</v>
      </c>
      <c r="G186" t="s">
        <v>193</v>
      </c>
      <c r="H186">
        <v>6</v>
      </c>
      <c r="I186" t="s">
        <v>194</v>
      </c>
      <c r="J186" t="s">
        <v>195</v>
      </c>
      <c r="K186" t="s">
        <v>196</v>
      </c>
      <c r="L186" t="s">
        <v>197</v>
      </c>
    </row>
    <row r="187" spans="3:12">
      <c r="C187" t="s">
        <v>491</v>
      </c>
      <c r="D187" t="s">
        <v>492</v>
      </c>
      <c r="E187" t="str">
        <f>t_comunas[[#This Row],[comuna]]&amp;" - "&amp;t_comunas[[#This Row],[id]]</f>
        <v>Natales - 12401</v>
      </c>
      <c r="F187">
        <v>124</v>
      </c>
      <c r="G187" t="s">
        <v>493</v>
      </c>
      <c r="H187">
        <v>12</v>
      </c>
      <c r="I187" t="s">
        <v>96</v>
      </c>
      <c r="J187" t="s">
        <v>97</v>
      </c>
      <c r="K187" t="s">
        <v>98</v>
      </c>
      <c r="L187" t="s">
        <v>99</v>
      </c>
    </row>
    <row r="188" spans="3:12">
      <c r="C188" t="s">
        <v>494</v>
      </c>
      <c r="D188" t="s">
        <v>495</v>
      </c>
      <c r="E188" t="str">
        <f>t_comunas[[#This Row],[comuna]]&amp;" - "&amp;t_comunas[[#This Row],[id]]</f>
        <v>Navidad - 06205</v>
      </c>
      <c r="F188">
        <v>62</v>
      </c>
      <c r="G188" t="s">
        <v>373</v>
      </c>
      <c r="H188">
        <v>6</v>
      </c>
      <c r="I188" t="s">
        <v>194</v>
      </c>
      <c r="J188" t="s">
        <v>195</v>
      </c>
      <c r="K188" t="s">
        <v>196</v>
      </c>
      <c r="L188" t="s">
        <v>197</v>
      </c>
    </row>
    <row r="189" spans="3:12">
      <c r="C189" t="s">
        <v>496</v>
      </c>
      <c r="D189" t="s">
        <v>497</v>
      </c>
      <c r="E189" t="str">
        <f>t_comunas[[#This Row],[comuna]]&amp;" - "&amp;t_comunas[[#This Row],[id]]</f>
        <v>Negrete - 08307</v>
      </c>
      <c r="F189">
        <v>83</v>
      </c>
      <c r="G189" t="s">
        <v>46</v>
      </c>
      <c r="H189">
        <v>8</v>
      </c>
      <c r="I189" t="s">
        <v>47</v>
      </c>
      <c r="J189" t="s">
        <v>46</v>
      </c>
      <c r="K189" t="s">
        <v>48</v>
      </c>
      <c r="L189" t="s">
        <v>49</v>
      </c>
    </row>
    <row r="190" spans="3:12">
      <c r="C190" t="s">
        <v>498</v>
      </c>
      <c r="D190" t="s">
        <v>499</v>
      </c>
      <c r="E190" t="str">
        <f>t_comunas[[#This Row],[comuna]]&amp;" - "&amp;t_comunas[[#This Row],[id]]</f>
        <v>Ninhue - 16204</v>
      </c>
      <c r="F190">
        <v>162</v>
      </c>
      <c r="G190" t="s">
        <v>218</v>
      </c>
      <c r="H190">
        <v>16</v>
      </c>
      <c r="I190" t="s">
        <v>123</v>
      </c>
      <c r="J190" t="s">
        <v>124</v>
      </c>
      <c r="K190" t="s">
        <v>125</v>
      </c>
      <c r="L190" t="s">
        <v>126</v>
      </c>
    </row>
    <row r="191" spans="3:12">
      <c r="C191" t="s">
        <v>500</v>
      </c>
      <c r="D191" t="s">
        <v>501</v>
      </c>
      <c r="E191" t="str">
        <f>t_comunas[[#This Row],[comuna]]&amp;" - "&amp;t_comunas[[#This Row],[id]]</f>
        <v>No determinado - 99999</v>
      </c>
      <c r="F191">
        <v>999</v>
      </c>
      <c r="G191" t="s">
        <v>501</v>
      </c>
      <c r="H191">
        <v>99</v>
      </c>
      <c r="I191" t="s">
        <v>501</v>
      </c>
      <c r="J191" t="s">
        <v>501</v>
      </c>
      <c r="K191" t="s">
        <v>502</v>
      </c>
      <c r="L191" t="s">
        <v>503</v>
      </c>
    </row>
    <row r="192" spans="3:12">
      <c r="C192" t="s">
        <v>504</v>
      </c>
      <c r="D192" t="s">
        <v>505</v>
      </c>
      <c r="E192" t="str">
        <f>t_comunas[[#This Row],[comuna]]&amp;" - "&amp;t_comunas[[#This Row],[id]]</f>
        <v>Nogales - 05506</v>
      </c>
      <c r="F192">
        <v>55</v>
      </c>
      <c r="G192" t="s">
        <v>145</v>
      </c>
      <c r="H192">
        <v>5</v>
      </c>
      <c r="I192" t="s">
        <v>22</v>
      </c>
      <c r="J192" t="s">
        <v>23</v>
      </c>
      <c r="K192" t="s">
        <v>24</v>
      </c>
      <c r="L192" t="s">
        <v>25</v>
      </c>
    </row>
    <row r="193" spans="3:12">
      <c r="C193" t="s">
        <v>506</v>
      </c>
      <c r="D193" t="s">
        <v>507</v>
      </c>
      <c r="E193" t="str">
        <f>t_comunas[[#This Row],[comuna]]&amp;" - "&amp;t_comunas[[#This Row],[id]]</f>
        <v>Nueva Imperial - 09111</v>
      </c>
      <c r="F193">
        <v>91</v>
      </c>
      <c r="G193" t="s">
        <v>163</v>
      </c>
      <c r="H193">
        <v>9</v>
      </c>
      <c r="I193" t="s">
        <v>88</v>
      </c>
      <c r="J193" t="s">
        <v>89</v>
      </c>
      <c r="K193" t="s">
        <v>90</v>
      </c>
      <c r="L193" t="s">
        <v>91</v>
      </c>
    </row>
    <row r="194" spans="3:12">
      <c r="C194" t="s">
        <v>508</v>
      </c>
      <c r="D194" t="s">
        <v>509</v>
      </c>
      <c r="E194" t="str">
        <f>t_comunas[[#This Row],[comuna]]&amp;" - "&amp;t_comunas[[#This Row],[id]]</f>
        <v>Ñiquén - 16303</v>
      </c>
      <c r="F194">
        <v>163</v>
      </c>
      <c r="G194" t="s">
        <v>231</v>
      </c>
      <c r="H194">
        <v>16</v>
      </c>
      <c r="I194" t="s">
        <v>123</v>
      </c>
      <c r="J194" t="s">
        <v>124</v>
      </c>
      <c r="K194" t="s">
        <v>125</v>
      </c>
      <c r="L194" t="s">
        <v>126</v>
      </c>
    </row>
    <row r="195" spans="3:12">
      <c r="C195" t="s">
        <v>510</v>
      </c>
      <c r="D195" t="s">
        <v>511</v>
      </c>
      <c r="E195" t="str">
        <f>t_comunas[[#This Row],[comuna]]&amp;" - "&amp;t_comunas[[#This Row],[id]]</f>
        <v>Ñuñoa - 13120</v>
      </c>
      <c r="F195">
        <v>131</v>
      </c>
      <c r="G195" t="s">
        <v>181</v>
      </c>
      <c r="H195">
        <v>13</v>
      </c>
      <c r="I195" t="s">
        <v>34</v>
      </c>
      <c r="J195" t="s">
        <v>35</v>
      </c>
      <c r="K195" t="s">
        <v>36</v>
      </c>
      <c r="L195" t="s">
        <v>37</v>
      </c>
    </row>
    <row r="196" spans="3:12">
      <c r="C196" t="s">
        <v>512</v>
      </c>
      <c r="D196" t="s">
        <v>513</v>
      </c>
      <c r="E196" t="str">
        <f>t_comunas[[#This Row],[comuna]]&amp;" - "&amp;t_comunas[[#This Row],[id]]</f>
        <v>O'Higgins - 11302</v>
      </c>
      <c r="F196">
        <v>113</v>
      </c>
      <c r="G196" t="s">
        <v>223</v>
      </c>
      <c r="H196">
        <v>10</v>
      </c>
      <c r="I196" t="s">
        <v>74</v>
      </c>
      <c r="J196" t="s">
        <v>75</v>
      </c>
      <c r="K196" t="s">
        <v>76</v>
      </c>
      <c r="L196" t="s">
        <v>77</v>
      </c>
    </row>
    <row r="197" spans="3:12">
      <c r="C197" t="s">
        <v>514</v>
      </c>
      <c r="D197" t="s">
        <v>515</v>
      </c>
      <c r="E197" t="str">
        <f>t_comunas[[#This Row],[comuna]]&amp;" - "&amp;t_comunas[[#This Row],[id]]</f>
        <v>Olivar - 06111</v>
      </c>
      <c r="F197">
        <v>61</v>
      </c>
      <c r="G197" t="s">
        <v>226</v>
      </c>
      <c r="H197">
        <v>6</v>
      </c>
      <c r="I197" t="s">
        <v>194</v>
      </c>
      <c r="J197" t="s">
        <v>195</v>
      </c>
      <c r="K197" t="s">
        <v>196</v>
      </c>
      <c r="L197" t="s">
        <v>197</v>
      </c>
    </row>
    <row r="198" spans="3:12">
      <c r="C198" t="s">
        <v>516</v>
      </c>
      <c r="D198" t="s">
        <v>517</v>
      </c>
      <c r="E198" t="str">
        <f>t_comunas[[#This Row],[comuna]]&amp;" - "&amp;t_comunas[[#This Row],[id]]</f>
        <v>Ollagüe - 02202</v>
      </c>
      <c r="F198">
        <v>22</v>
      </c>
      <c r="G198" t="s">
        <v>136</v>
      </c>
      <c r="H198">
        <v>2</v>
      </c>
      <c r="I198" t="s">
        <v>102</v>
      </c>
      <c r="J198" t="s">
        <v>101</v>
      </c>
      <c r="K198" t="s">
        <v>103</v>
      </c>
      <c r="L198" t="s">
        <v>104</v>
      </c>
    </row>
    <row r="199" spans="3:12">
      <c r="C199" t="s">
        <v>518</v>
      </c>
      <c r="D199" t="s">
        <v>519</v>
      </c>
      <c r="E199" t="str">
        <f>t_comunas[[#This Row],[comuna]]&amp;" - "&amp;t_comunas[[#This Row],[id]]</f>
        <v>Olmué - 05803</v>
      </c>
      <c r="F199">
        <v>58</v>
      </c>
      <c r="G199" t="s">
        <v>415</v>
      </c>
      <c r="H199">
        <v>5</v>
      </c>
      <c r="I199" t="s">
        <v>22</v>
      </c>
      <c r="J199" t="s">
        <v>23</v>
      </c>
      <c r="K199" t="s">
        <v>24</v>
      </c>
      <c r="L199" t="s">
        <v>25</v>
      </c>
    </row>
    <row r="200" spans="3:12">
      <c r="C200" t="s">
        <v>520</v>
      </c>
      <c r="D200" t="s">
        <v>521</v>
      </c>
      <c r="E200" t="str">
        <f>t_comunas[[#This Row],[comuna]]&amp;" - "&amp;t_comunas[[#This Row],[id]]</f>
        <v>Osorno - 10301</v>
      </c>
      <c r="F200">
        <v>103</v>
      </c>
      <c r="G200" t="s">
        <v>521</v>
      </c>
      <c r="H200">
        <v>10</v>
      </c>
      <c r="I200" t="s">
        <v>74</v>
      </c>
      <c r="J200" t="s">
        <v>75</v>
      </c>
      <c r="K200" t="s">
        <v>76</v>
      </c>
      <c r="L200" t="s">
        <v>77</v>
      </c>
    </row>
    <row r="201" spans="3:12">
      <c r="C201" t="s">
        <v>522</v>
      </c>
      <c r="D201" t="s">
        <v>523</v>
      </c>
      <c r="E201" t="str">
        <f>t_comunas[[#This Row],[comuna]]&amp;" - "&amp;t_comunas[[#This Row],[id]]</f>
        <v>Ovalle - 04301</v>
      </c>
      <c r="F201">
        <v>43</v>
      </c>
      <c r="G201" t="s">
        <v>248</v>
      </c>
      <c r="H201">
        <v>4</v>
      </c>
      <c r="I201" t="s">
        <v>81</v>
      </c>
      <c r="J201" t="s">
        <v>82</v>
      </c>
      <c r="K201" t="s">
        <v>83</v>
      </c>
      <c r="L201" t="s">
        <v>84</v>
      </c>
    </row>
    <row r="202" spans="3:12">
      <c r="C202" t="s">
        <v>524</v>
      </c>
      <c r="D202" t="s">
        <v>525</v>
      </c>
      <c r="E202" t="str">
        <f>t_comunas[[#This Row],[comuna]]&amp;" - "&amp;t_comunas[[#This Row],[id]]</f>
        <v>Padre Hurtado - 13604</v>
      </c>
      <c r="F202">
        <v>136</v>
      </c>
      <c r="G202" t="s">
        <v>304</v>
      </c>
      <c r="H202">
        <v>13</v>
      </c>
      <c r="I202" t="s">
        <v>34</v>
      </c>
      <c r="J202" t="s">
        <v>35</v>
      </c>
      <c r="K202" t="s">
        <v>36</v>
      </c>
      <c r="L202" t="s">
        <v>37</v>
      </c>
    </row>
    <row r="203" spans="3:12">
      <c r="C203" t="s">
        <v>526</v>
      </c>
      <c r="D203" t="s">
        <v>527</v>
      </c>
      <c r="E203" t="str">
        <f>t_comunas[[#This Row],[comuna]]&amp;" - "&amp;t_comunas[[#This Row],[id]]</f>
        <v>Padre Las Casas - 09112</v>
      </c>
      <c r="F203">
        <v>91</v>
      </c>
      <c r="G203" t="s">
        <v>163</v>
      </c>
      <c r="H203">
        <v>9</v>
      </c>
      <c r="I203" t="s">
        <v>88</v>
      </c>
      <c r="J203" t="s">
        <v>89</v>
      </c>
      <c r="K203" t="s">
        <v>90</v>
      </c>
      <c r="L203" t="s">
        <v>91</v>
      </c>
    </row>
    <row r="204" spans="3:12">
      <c r="C204" t="s">
        <v>528</v>
      </c>
      <c r="D204" t="s">
        <v>529</v>
      </c>
      <c r="E204" t="str">
        <f>t_comunas[[#This Row],[comuna]]&amp;" - "&amp;t_comunas[[#This Row],[id]]</f>
        <v>Paiguano - 04105</v>
      </c>
      <c r="F204">
        <v>41</v>
      </c>
      <c r="G204" t="s">
        <v>80</v>
      </c>
      <c r="H204">
        <v>4</v>
      </c>
      <c r="I204" t="s">
        <v>81</v>
      </c>
      <c r="J204" t="s">
        <v>82</v>
      </c>
      <c r="K204" t="s">
        <v>83</v>
      </c>
      <c r="L204" t="s">
        <v>84</v>
      </c>
    </row>
    <row r="205" spans="3:12">
      <c r="C205" t="s">
        <v>530</v>
      </c>
      <c r="D205" t="s">
        <v>531</v>
      </c>
      <c r="E205" t="str">
        <f>t_comunas[[#This Row],[comuna]]&amp;" - "&amp;t_comunas[[#This Row],[id]]</f>
        <v>Paillaco - 14107</v>
      </c>
      <c r="F205">
        <v>141</v>
      </c>
      <c r="G205" t="s">
        <v>265</v>
      </c>
      <c r="H205">
        <v>14</v>
      </c>
      <c r="I205" t="s">
        <v>266</v>
      </c>
      <c r="J205" t="s">
        <v>267</v>
      </c>
      <c r="K205" t="s">
        <v>268</v>
      </c>
      <c r="L205" t="s">
        <v>269</v>
      </c>
    </row>
    <row r="206" spans="3:12">
      <c r="C206" t="s">
        <v>532</v>
      </c>
      <c r="D206" t="s">
        <v>533</v>
      </c>
      <c r="E206" t="str">
        <f>t_comunas[[#This Row],[comuna]]&amp;" - "&amp;t_comunas[[#This Row],[id]]</f>
        <v>Paine - 13404</v>
      </c>
      <c r="F206">
        <v>134</v>
      </c>
      <c r="G206" t="s">
        <v>119</v>
      </c>
      <c r="H206">
        <v>13</v>
      </c>
      <c r="I206" t="s">
        <v>34</v>
      </c>
      <c r="J206" t="s">
        <v>35</v>
      </c>
      <c r="K206" t="s">
        <v>36</v>
      </c>
      <c r="L206" t="s">
        <v>37</v>
      </c>
    </row>
    <row r="207" spans="3:12">
      <c r="C207" t="s">
        <v>534</v>
      </c>
      <c r="D207" t="s">
        <v>186</v>
      </c>
      <c r="E207" t="str">
        <f>t_comunas[[#This Row],[comuna]]&amp;" - "&amp;t_comunas[[#This Row],[id]]</f>
        <v>Palena - 10404</v>
      </c>
      <c r="F207">
        <v>104</v>
      </c>
      <c r="G207" t="s">
        <v>186</v>
      </c>
      <c r="H207">
        <v>10</v>
      </c>
      <c r="I207" t="s">
        <v>74</v>
      </c>
      <c r="J207" t="s">
        <v>75</v>
      </c>
      <c r="K207" t="s">
        <v>76</v>
      </c>
      <c r="L207" t="s">
        <v>77</v>
      </c>
    </row>
    <row r="208" spans="3:12">
      <c r="C208" t="s">
        <v>535</v>
      </c>
      <c r="D208" t="s">
        <v>536</v>
      </c>
      <c r="E208" t="str">
        <f>t_comunas[[#This Row],[comuna]]&amp;" - "&amp;t_comunas[[#This Row],[id]]</f>
        <v>Palmilla - 06306</v>
      </c>
      <c r="F208">
        <v>63</v>
      </c>
      <c r="G208" t="s">
        <v>193</v>
      </c>
      <c r="H208">
        <v>6</v>
      </c>
      <c r="I208" t="s">
        <v>194</v>
      </c>
      <c r="J208" t="s">
        <v>195</v>
      </c>
      <c r="K208" t="s">
        <v>196</v>
      </c>
      <c r="L208" t="s">
        <v>197</v>
      </c>
    </row>
    <row r="209" spans="3:12">
      <c r="C209" t="s">
        <v>537</v>
      </c>
      <c r="D209" t="s">
        <v>538</v>
      </c>
      <c r="E209" t="str">
        <f>t_comunas[[#This Row],[comuna]]&amp;" - "&amp;t_comunas[[#This Row],[id]]</f>
        <v>Panguipulli - 14108</v>
      </c>
      <c r="F209">
        <v>141</v>
      </c>
      <c r="G209" t="s">
        <v>265</v>
      </c>
      <c r="H209">
        <v>14</v>
      </c>
      <c r="I209" t="s">
        <v>266</v>
      </c>
      <c r="J209" t="s">
        <v>267</v>
      </c>
      <c r="K209" t="s">
        <v>268</v>
      </c>
      <c r="L209" t="s">
        <v>269</v>
      </c>
    </row>
    <row r="210" spans="3:12">
      <c r="C210" t="s">
        <v>539</v>
      </c>
      <c r="D210" t="s">
        <v>540</v>
      </c>
      <c r="E210" t="str">
        <f>t_comunas[[#This Row],[comuna]]&amp;" - "&amp;t_comunas[[#This Row],[id]]</f>
        <v>Panquehue - 05704</v>
      </c>
      <c r="F210">
        <v>57</v>
      </c>
      <c r="G210" t="s">
        <v>172</v>
      </c>
      <c r="H210">
        <v>5</v>
      </c>
      <c r="I210" t="s">
        <v>22</v>
      </c>
      <c r="J210" t="s">
        <v>23</v>
      </c>
      <c r="K210" t="s">
        <v>24</v>
      </c>
      <c r="L210" t="s">
        <v>25</v>
      </c>
    </row>
    <row r="211" spans="3:12">
      <c r="C211" t="s">
        <v>541</v>
      </c>
      <c r="D211" t="s">
        <v>542</v>
      </c>
      <c r="E211" t="str">
        <f>t_comunas[[#This Row],[comuna]]&amp;" - "&amp;t_comunas[[#This Row],[id]]</f>
        <v>Papudo - 05403</v>
      </c>
      <c r="F211">
        <v>54</v>
      </c>
      <c r="G211" t="s">
        <v>129</v>
      </c>
      <c r="H211">
        <v>5</v>
      </c>
      <c r="I211" t="s">
        <v>22</v>
      </c>
      <c r="J211" t="s">
        <v>23</v>
      </c>
      <c r="K211" t="s">
        <v>24</v>
      </c>
      <c r="L211" t="s">
        <v>25</v>
      </c>
    </row>
    <row r="212" spans="3:12">
      <c r="C212" t="s">
        <v>543</v>
      </c>
      <c r="D212" t="s">
        <v>544</v>
      </c>
      <c r="E212" t="str">
        <f>t_comunas[[#This Row],[comuna]]&amp;" - "&amp;t_comunas[[#This Row],[id]]</f>
        <v>Paredones - 06206</v>
      </c>
      <c r="F212">
        <v>62</v>
      </c>
      <c r="G212" t="s">
        <v>373</v>
      </c>
      <c r="H212">
        <v>6</v>
      </c>
      <c r="I212" t="s">
        <v>194</v>
      </c>
      <c r="J212" t="s">
        <v>195</v>
      </c>
      <c r="K212" t="s">
        <v>196</v>
      </c>
      <c r="L212" t="s">
        <v>197</v>
      </c>
    </row>
    <row r="213" spans="3:12">
      <c r="C213" t="s">
        <v>545</v>
      </c>
      <c r="D213" t="s">
        <v>546</v>
      </c>
      <c r="E213" t="str">
        <f>t_comunas[[#This Row],[comuna]]&amp;" - "&amp;t_comunas[[#This Row],[id]]</f>
        <v>Parral - 07404</v>
      </c>
      <c r="F213">
        <v>74</v>
      </c>
      <c r="G213" t="s">
        <v>236</v>
      </c>
      <c r="H213">
        <v>7</v>
      </c>
      <c r="I213" t="s">
        <v>175</v>
      </c>
      <c r="J213" t="s">
        <v>176</v>
      </c>
      <c r="K213" t="s">
        <v>177</v>
      </c>
      <c r="L213" t="s">
        <v>178</v>
      </c>
    </row>
    <row r="214" spans="3:12">
      <c r="C214" t="s">
        <v>547</v>
      </c>
      <c r="D214" t="s">
        <v>548</v>
      </c>
      <c r="E214" t="str">
        <f>t_comunas[[#This Row],[comuna]]&amp;" - "&amp;t_comunas[[#This Row],[id]]</f>
        <v>Pedro Aguirre Cerda - 13121</v>
      </c>
      <c r="F214">
        <v>131</v>
      </c>
      <c r="G214" t="s">
        <v>181</v>
      </c>
      <c r="H214">
        <v>13</v>
      </c>
      <c r="I214" t="s">
        <v>34</v>
      </c>
      <c r="J214" t="s">
        <v>35</v>
      </c>
      <c r="K214" t="s">
        <v>36</v>
      </c>
      <c r="L214" t="s">
        <v>37</v>
      </c>
    </row>
    <row r="215" spans="3:12">
      <c r="C215" t="s">
        <v>549</v>
      </c>
      <c r="D215" t="s">
        <v>550</v>
      </c>
      <c r="E215" t="str">
        <f>t_comunas[[#This Row],[comuna]]&amp;" - "&amp;t_comunas[[#This Row],[id]]</f>
        <v>Pelarco - 07106</v>
      </c>
      <c r="F215">
        <v>71</v>
      </c>
      <c r="G215" t="s">
        <v>256</v>
      </c>
      <c r="H215">
        <v>7</v>
      </c>
      <c r="I215" t="s">
        <v>175</v>
      </c>
      <c r="J215" t="s">
        <v>176</v>
      </c>
      <c r="K215" t="s">
        <v>177</v>
      </c>
      <c r="L215" t="s">
        <v>178</v>
      </c>
    </row>
    <row r="216" spans="3:12">
      <c r="C216" t="s">
        <v>551</v>
      </c>
      <c r="D216" t="s">
        <v>552</v>
      </c>
      <c r="E216" t="str">
        <f>t_comunas[[#This Row],[comuna]]&amp;" - "&amp;t_comunas[[#This Row],[id]]</f>
        <v>Pelluhue - 07203</v>
      </c>
      <c r="F216">
        <v>72</v>
      </c>
      <c r="G216" t="s">
        <v>174</v>
      </c>
      <c r="H216">
        <v>7</v>
      </c>
      <c r="I216" t="s">
        <v>175</v>
      </c>
      <c r="J216" t="s">
        <v>176</v>
      </c>
      <c r="K216" t="s">
        <v>177</v>
      </c>
      <c r="L216" t="s">
        <v>178</v>
      </c>
    </row>
    <row r="217" spans="3:12">
      <c r="C217" t="s">
        <v>553</v>
      </c>
      <c r="D217" t="s">
        <v>554</v>
      </c>
      <c r="E217" t="str">
        <f>t_comunas[[#This Row],[comuna]]&amp;" - "&amp;t_comunas[[#This Row],[id]]</f>
        <v>Pemuco - 16105</v>
      </c>
      <c r="F217">
        <v>161</v>
      </c>
      <c r="G217" t="s">
        <v>122</v>
      </c>
      <c r="H217">
        <v>16</v>
      </c>
      <c r="I217" t="s">
        <v>123</v>
      </c>
      <c r="J217" t="s">
        <v>124</v>
      </c>
      <c r="K217" t="s">
        <v>125</v>
      </c>
      <c r="L217" t="s">
        <v>126</v>
      </c>
    </row>
    <row r="218" spans="3:12">
      <c r="C218" t="s">
        <v>555</v>
      </c>
      <c r="D218" t="s">
        <v>556</v>
      </c>
      <c r="E218" t="str">
        <f>t_comunas[[#This Row],[comuna]]&amp;" - "&amp;t_comunas[[#This Row],[id]]</f>
        <v>Pencahue - 07107</v>
      </c>
      <c r="F218">
        <v>71</v>
      </c>
      <c r="G218" t="s">
        <v>256</v>
      </c>
      <c r="H218">
        <v>7</v>
      </c>
      <c r="I218" t="s">
        <v>175</v>
      </c>
      <c r="J218" t="s">
        <v>176</v>
      </c>
      <c r="K218" t="s">
        <v>177</v>
      </c>
      <c r="L218" t="s">
        <v>178</v>
      </c>
    </row>
    <row r="219" spans="3:12">
      <c r="C219" t="s">
        <v>557</v>
      </c>
      <c r="D219" t="s">
        <v>558</v>
      </c>
      <c r="E219" t="str">
        <f>t_comunas[[#This Row],[comuna]]&amp;" - "&amp;t_comunas[[#This Row],[id]]</f>
        <v>Penco - 08107</v>
      </c>
      <c r="F219">
        <v>81</v>
      </c>
      <c r="G219" t="s">
        <v>200</v>
      </c>
      <c r="H219">
        <v>8</v>
      </c>
      <c r="I219" t="s">
        <v>47</v>
      </c>
      <c r="J219" t="s">
        <v>46</v>
      </c>
      <c r="K219" t="s">
        <v>48</v>
      </c>
      <c r="L219" t="s">
        <v>49</v>
      </c>
    </row>
    <row r="220" spans="3:12">
      <c r="C220" t="s">
        <v>559</v>
      </c>
      <c r="D220" t="s">
        <v>560</v>
      </c>
      <c r="E220" t="str">
        <f>t_comunas[[#This Row],[comuna]]&amp;" - "&amp;t_comunas[[#This Row],[id]]</f>
        <v>Peñaflor - 13605</v>
      </c>
      <c r="F220">
        <v>136</v>
      </c>
      <c r="G220" t="s">
        <v>304</v>
      </c>
      <c r="H220">
        <v>13</v>
      </c>
      <c r="I220" t="s">
        <v>34</v>
      </c>
      <c r="J220" t="s">
        <v>35</v>
      </c>
      <c r="K220" t="s">
        <v>36</v>
      </c>
      <c r="L220" t="s">
        <v>37</v>
      </c>
    </row>
    <row r="221" spans="3:12">
      <c r="C221" t="s">
        <v>561</v>
      </c>
      <c r="D221" t="s">
        <v>562</v>
      </c>
      <c r="E221" t="str">
        <f>t_comunas[[#This Row],[comuna]]&amp;" - "&amp;t_comunas[[#This Row],[id]]</f>
        <v>Peñalolén - 13122</v>
      </c>
      <c r="F221">
        <v>131</v>
      </c>
      <c r="G221" t="s">
        <v>181</v>
      </c>
      <c r="H221">
        <v>13</v>
      </c>
      <c r="I221" t="s">
        <v>34</v>
      </c>
      <c r="J221" t="s">
        <v>35</v>
      </c>
      <c r="K221" t="s">
        <v>36</v>
      </c>
      <c r="L221" t="s">
        <v>37</v>
      </c>
    </row>
    <row r="222" spans="3:12">
      <c r="C222" t="s">
        <v>563</v>
      </c>
      <c r="D222" t="s">
        <v>564</v>
      </c>
      <c r="E222" t="str">
        <f>t_comunas[[#This Row],[comuna]]&amp;" - "&amp;t_comunas[[#This Row],[id]]</f>
        <v>Peralillo - 06307</v>
      </c>
      <c r="F222">
        <v>63</v>
      </c>
      <c r="G222" t="s">
        <v>193</v>
      </c>
      <c r="H222">
        <v>6</v>
      </c>
      <c r="I222" t="s">
        <v>194</v>
      </c>
      <c r="J222" t="s">
        <v>195</v>
      </c>
      <c r="K222" t="s">
        <v>196</v>
      </c>
      <c r="L222" t="s">
        <v>197</v>
      </c>
    </row>
    <row r="223" spans="3:12">
      <c r="C223" t="s">
        <v>565</v>
      </c>
      <c r="D223" t="s">
        <v>566</v>
      </c>
      <c r="E223" t="str">
        <f>t_comunas[[#This Row],[comuna]]&amp;" - "&amp;t_comunas[[#This Row],[id]]</f>
        <v>Perquenco - 09113</v>
      </c>
      <c r="F223">
        <v>91</v>
      </c>
      <c r="G223" t="s">
        <v>163</v>
      </c>
      <c r="H223">
        <v>9</v>
      </c>
      <c r="I223" t="s">
        <v>88</v>
      </c>
      <c r="J223" t="s">
        <v>89</v>
      </c>
      <c r="K223" t="s">
        <v>90</v>
      </c>
      <c r="L223" t="s">
        <v>91</v>
      </c>
    </row>
    <row r="224" spans="3:12">
      <c r="C224" t="s">
        <v>567</v>
      </c>
      <c r="D224" t="s">
        <v>129</v>
      </c>
      <c r="E224" t="str">
        <f>t_comunas[[#This Row],[comuna]]&amp;" - "&amp;t_comunas[[#This Row],[id]]</f>
        <v>Petorca - 05404</v>
      </c>
      <c r="F224">
        <v>54</v>
      </c>
      <c r="G224" t="s">
        <v>129</v>
      </c>
      <c r="H224">
        <v>5</v>
      </c>
      <c r="I224" t="s">
        <v>22</v>
      </c>
      <c r="J224" t="s">
        <v>23</v>
      </c>
      <c r="K224" t="s">
        <v>24</v>
      </c>
      <c r="L224" t="s">
        <v>25</v>
      </c>
    </row>
    <row r="225" spans="3:12">
      <c r="C225" t="s">
        <v>568</v>
      </c>
      <c r="D225" t="s">
        <v>569</v>
      </c>
      <c r="E225" t="str">
        <f>t_comunas[[#This Row],[comuna]]&amp;" - "&amp;t_comunas[[#This Row],[id]]</f>
        <v>Peumo - 06112</v>
      </c>
      <c r="F225">
        <v>61</v>
      </c>
      <c r="G225" t="s">
        <v>226</v>
      </c>
      <c r="H225">
        <v>6</v>
      </c>
      <c r="I225" t="s">
        <v>194</v>
      </c>
      <c r="J225" t="s">
        <v>195</v>
      </c>
      <c r="K225" t="s">
        <v>196</v>
      </c>
      <c r="L225" t="s">
        <v>197</v>
      </c>
    </row>
    <row r="226" spans="3:12">
      <c r="C226" t="s">
        <v>570</v>
      </c>
      <c r="D226" t="s">
        <v>571</v>
      </c>
      <c r="E226" t="str">
        <f>t_comunas[[#This Row],[comuna]]&amp;" - "&amp;t_comunas[[#This Row],[id]]</f>
        <v>Pica - 01405</v>
      </c>
      <c r="F226">
        <v>14</v>
      </c>
      <c r="G226" t="s">
        <v>155</v>
      </c>
      <c r="H226">
        <v>1</v>
      </c>
      <c r="I226" t="s">
        <v>66</v>
      </c>
      <c r="J226" t="s">
        <v>67</v>
      </c>
      <c r="K226" t="s">
        <v>68</v>
      </c>
      <c r="L226" t="s">
        <v>69</v>
      </c>
    </row>
    <row r="227" spans="3:12">
      <c r="C227" t="s">
        <v>572</v>
      </c>
      <c r="D227" t="s">
        <v>573</v>
      </c>
      <c r="E227" t="str">
        <f>t_comunas[[#This Row],[comuna]]&amp;" - "&amp;t_comunas[[#This Row],[id]]</f>
        <v>Pichidegua - 06113</v>
      </c>
      <c r="F227">
        <v>61</v>
      </c>
      <c r="G227" t="s">
        <v>226</v>
      </c>
      <c r="H227">
        <v>6</v>
      </c>
      <c r="I227" t="s">
        <v>194</v>
      </c>
      <c r="J227" t="s">
        <v>195</v>
      </c>
      <c r="K227" t="s">
        <v>196</v>
      </c>
      <c r="L227" t="s">
        <v>197</v>
      </c>
    </row>
    <row r="228" spans="3:12">
      <c r="C228" t="s">
        <v>574</v>
      </c>
      <c r="D228" t="s">
        <v>575</v>
      </c>
      <c r="E228" t="str">
        <f>t_comunas[[#This Row],[comuna]]&amp;" - "&amp;t_comunas[[#This Row],[id]]</f>
        <v>Pichilemu - 06201</v>
      </c>
      <c r="F228">
        <v>62</v>
      </c>
      <c r="G228" t="s">
        <v>373</v>
      </c>
      <c r="H228">
        <v>6</v>
      </c>
      <c r="I228" t="s">
        <v>194</v>
      </c>
      <c r="J228" t="s">
        <v>195</v>
      </c>
      <c r="K228" t="s">
        <v>196</v>
      </c>
      <c r="L228" t="s">
        <v>197</v>
      </c>
    </row>
    <row r="229" spans="3:12">
      <c r="C229" t="s">
        <v>576</v>
      </c>
      <c r="D229" t="s">
        <v>577</v>
      </c>
      <c r="E229" t="str">
        <f>t_comunas[[#This Row],[comuna]]&amp;" - "&amp;t_comunas[[#This Row],[id]]</f>
        <v>Pinto - 16106</v>
      </c>
      <c r="F229">
        <v>161</v>
      </c>
      <c r="G229" t="s">
        <v>122</v>
      </c>
      <c r="H229">
        <v>16</v>
      </c>
      <c r="I229" t="s">
        <v>123</v>
      </c>
      <c r="J229" t="s">
        <v>124</v>
      </c>
      <c r="K229" t="s">
        <v>125</v>
      </c>
      <c r="L229" t="s">
        <v>126</v>
      </c>
    </row>
    <row r="230" spans="3:12">
      <c r="C230" t="s">
        <v>578</v>
      </c>
      <c r="D230" t="s">
        <v>579</v>
      </c>
      <c r="E230" t="str">
        <f>t_comunas[[#This Row],[comuna]]&amp;" - "&amp;t_comunas[[#This Row],[id]]</f>
        <v>Pirque - 13202</v>
      </c>
      <c r="F230">
        <v>132</v>
      </c>
      <c r="G230" t="s">
        <v>580</v>
      </c>
      <c r="H230">
        <v>13</v>
      </c>
      <c r="I230" t="s">
        <v>34</v>
      </c>
      <c r="J230" t="s">
        <v>35</v>
      </c>
      <c r="K230" t="s">
        <v>36</v>
      </c>
      <c r="L230" t="s">
        <v>37</v>
      </c>
    </row>
    <row r="231" spans="3:12">
      <c r="C231" t="s">
        <v>581</v>
      </c>
      <c r="D231" t="s">
        <v>582</v>
      </c>
      <c r="E231" t="str">
        <f>t_comunas[[#This Row],[comuna]]&amp;" - "&amp;t_comunas[[#This Row],[id]]</f>
        <v>Pitrufquén - 09114</v>
      </c>
      <c r="F231">
        <v>91</v>
      </c>
      <c r="G231" t="s">
        <v>163</v>
      </c>
      <c r="H231">
        <v>9</v>
      </c>
      <c r="I231" t="s">
        <v>88</v>
      </c>
      <c r="J231" t="s">
        <v>89</v>
      </c>
      <c r="K231" t="s">
        <v>90</v>
      </c>
      <c r="L231" t="s">
        <v>91</v>
      </c>
    </row>
    <row r="232" spans="3:12">
      <c r="C232" t="s">
        <v>583</v>
      </c>
      <c r="D232" t="s">
        <v>584</v>
      </c>
      <c r="E232" t="str">
        <f>t_comunas[[#This Row],[comuna]]&amp;" - "&amp;t_comunas[[#This Row],[id]]</f>
        <v>Placilla - 06308</v>
      </c>
      <c r="F232">
        <v>63</v>
      </c>
      <c r="G232" t="s">
        <v>193</v>
      </c>
      <c r="H232">
        <v>6</v>
      </c>
      <c r="I232" t="s">
        <v>194</v>
      </c>
      <c r="J232" t="s">
        <v>195</v>
      </c>
      <c r="K232" t="s">
        <v>196</v>
      </c>
      <c r="L232" t="s">
        <v>197</v>
      </c>
    </row>
    <row r="233" spans="3:12">
      <c r="C233" t="s">
        <v>585</v>
      </c>
      <c r="D233" t="s">
        <v>586</v>
      </c>
      <c r="E233" t="str">
        <f>t_comunas[[#This Row],[comuna]]&amp;" - "&amp;t_comunas[[#This Row],[id]]</f>
        <v>Portezuelo - 16205</v>
      </c>
      <c r="F233">
        <v>162</v>
      </c>
      <c r="G233" t="s">
        <v>218</v>
      </c>
      <c r="H233">
        <v>16</v>
      </c>
      <c r="I233" t="s">
        <v>123</v>
      </c>
      <c r="J233" t="s">
        <v>124</v>
      </c>
      <c r="K233" t="s">
        <v>125</v>
      </c>
      <c r="L233" t="s">
        <v>126</v>
      </c>
    </row>
    <row r="234" spans="3:12">
      <c r="C234" t="s">
        <v>587</v>
      </c>
      <c r="D234" t="s">
        <v>588</v>
      </c>
      <c r="E234" t="str">
        <f>t_comunas[[#This Row],[comuna]]&amp;" - "&amp;t_comunas[[#This Row],[id]]</f>
        <v>Porvenir - 12301</v>
      </c>
      <c r="F234">
        <v>123</v>
      </c>
      <c r="G234" t="s">
        <v>589</v>
      </c>
      <c r="H234">
        <v>12</v>
      </c>
      <c r="I234" t="s">
        <v>96</v>
      </c>
      <c r="J234" t="s">
        <v>97</v>
      </c>
      <c r="K234" t="s">
        <v>98</v>
      </c>
      <c r="L234" t="s">
        <v>99</v>
      </c>
    </row>
    <row r="235" spans="3:12">
      <c r="C235" t="s">
        <v>590</v>
      </c>
      <c r="D235" t="s">
        <v>591</v>
      </c>
      <c r="E235" t="str">
        <f>t_comunas[[#This Row],[comuna]]&amp;" - "&amp;t_comunas[[#This Row],[id]]</f>
        <v>Pozo Almonte - 01401</v>
      </c>
      <c r="F235">
        <v>14</v>
      </c>
      <c r="G235" t="s">
        <v>155</v>
      </c>
      <c r="H235">
        <v>1</v>
      </c>
      <c r="I235" t="s">
        <v>66</v>
      </c>
      <c r="J235" t="s">
        <v>67</v>
      </c>
      <c r="K235" t="s">
        <v>68</v>
      </c>
      <c r="L235" t="s">
        <v>69</v>
      </c>
    </row>
    <row r="236" spans="3:12">
      <c r="C236" t="s">
        <v>592</v>
      </c>
      <c r="D236" t="s">
        <v>593</v>
      </c>
      <c r="E236" t="str">
        <f>t_comunas[[#This Row],[comuna]]&amp;" - "&amp;t_comunas[[#This Row],[id]]</f>
        <v>Primavera - 12302</v>
      </c>
      <c r="F236">
        <v>123</v>
      </c>
      <c r="G236" t="s">
        <v>589</v>
      </c>
      <c r="H236">
        <v>12</v>
      </c>
      <c r="I236" t="s">
        <v>96</v>
      </c>
      <c r="J236" t="s">
        <v>97</v>
      </c>
      <c r="K236" t="s">
        <v>98</v>
      </c>
      <c r="L236" t="s">
        <v>99</v>
      </c>
    </row>
    <row r="237" spans="3:12">
      <c r="C237" t="s">
        <v>594</v>
      </c>
      <c r="D237" t="s">
        <v>595</v>
      </c>
      <c r="E237" t="str">
        <f>t_comunas[[#This Row],[comuna]]&amp;" - "&amp;t_comunas[[#This Row],[id]]</f>
        <v>Providencia - 13123</v>
      </c>
      <c r="F237">
        <v>131</v>
      </c>
      <c r="G237" t="s">
        <v>181</v>
      </c>
      <c r="H237">
        <v>13</v>
      </c>
      <c r="I237" t="s">
        <v>34</v>
      </c>
      <c r="J237" t="s">
        <v>35</v>
      </c>
      <c r="K237" t="s">
        <v>36</v>
      </c>
      <c r="L237" t="s">
        <v>37</v>
      </c>
    </row>
    <row r="238" spans="3:12">
      <c r="C238" t="s">
        <v>596</v>
      </c>
      <c r="D238" t="s">
        <v>597</v>
      </c>
      <c r="E238" t="str">
        <f>t_comunas[[#This Row],[comuna]]&amp;" - "&amp;t_comunas[[#This Row],[id]]</f>
        <v>Puchuncaví - 05105</v>
      </c>
      <c r="F238">
        <v>51</v>
      </c>
      <c r="G238" t="s">
        <v>23</v>
      </c>
      <c r="H238">
        <v>5</v>
      </c>
      <c r="I238" t="s">
        <v>22</v>
      </c>
      <c r="J238" t="s">
        <v>23</v>
      </c>
      <c r="K238" t="s">
        <v>24</v>
      </c>
      <c r="L238" t="s">
        <v>25</v>
      </c>
    </row>
    <row r="239" spans="3:12">
      <c r="C239" t="s">
        <v>598</v>
      </c>
      <c r="D239" t="s">
        <v>599</v>
      </c>
      <c r="E239" t="str">
        <f>t_comunas[[#This Row],[comuna]]&amp;" - "&amp;t_comunas[[#This Row],[id]]</f>
        <v>Pucón - 09115</v>
      </c>
      <c r="F239">
        <v>91</v>
      </c>
      <c r="G239" t="s">
        <v>163</v>
      </c>
      <c r="H239">
        <v>9</v>
      </c>
      <c r="I239" t="s">
        <v>88</v>
      </c>
      <c r="J239" t="s">
        <v>89</v>
      </c>
      <c r="K239" t="s">
        <v>90</v>
      </c>
      <c r="L239" t="s">
        <v>91</v>
      </c>
    </row>
    <row r="240" spans="3:12">
      <c r="C240" t="s">
        <v>600</v>
      </c>
      <c r="D240" t="s">
        <v>601</v>
      </c>
      <c r="E240" t="str">
        <f>t_comunas[[#This Row],[comuna]]&amp;" - "&amp;t_comunas[[#This Row],[id]]</f>
        <v>Pudahuel - 13124</v>
      </c>
      <c r="F240">
        <v>131</v>
      </c>
      <c r="G240" t="s">
        <v>181</v>
      </c>
      <c r="H240">
        <v>13</v>
      </c>
      <c r="I240" t="s">
        <v>34</v>
      </c>
      <c r="J240" t="s">
        <v>35</v>
      </c>
      <c r="K240" t="s">
        <v>36</v>
      </c>
      <c r="L240" t="s">
        <v>37</v>
      </c>
    </row>
    <row r="241" spans="3:12">
      <c r="C241" t="s">
        <v>602</v>
      </c>
      <c r="D241" t="s">
        <v>603</v>
      </c>
      <c r="E241" t="str">
        <f>t_comunas[[#This Row],[comuna]]&amp;" - "&amp;t_comunas[[#This Row],[id]]</f>
        <v>Puente Alto - 13201</v>
      </c>
      <c r="F241">
        <v>132</v>
      </c>
      <c r="G241" t="s">
        <v>580</v>
      </c>
      <c r="H241">
        <v>13</v>
      </c>
      <c r="I241" t="s">
        <v>34</v>
      </c>
      <c r="J241" t="s">
        <v>35</v>
      </c>
      <c r="K241" t="s">
        <v>36</v>
      </c>
      <c r="L241" t="s">
        <v>37</v>
      </c>
    </row>
    <row r="242" spans="3:12">
      <c r="C242" t="s">
        <v>604</v>
      </c>
      <c r="D242" t="s">
        <v>605</v>
      </c>
      <c r="E242" t="str">
        <f>t_comunas[[#This Row],[comuna]]&amp;" - "&amp;t_comunas[[#This Row],[id]]</f>
        <v>Puerto Montt - 10101</v>
      </c>
      <c r="F242">
        <v>101</v>
      </c>
      <c r="G242" t="s">
        <v>139</v>
      </c>
      <c r="H242">
        <v>10</v>
      </c>
      <c r="I242" t="s">
        <v>74</v>
      </c>
      <c r="J242" t="s">
        <v>75</v>
      </c>
      <c r="K242" t="s">
        <v>76</v>
      </c>
      <c r="L242" t="s">
        <v>77</v>
      </c>
    </row>
    <row r="243" spans="3:12">
      <c r="C243" t="s">
        <v>606</v>
      </c>
      <c r="D243" t="s">
        <v>607</v>
      </c>
      <c r="E243" t="str">
        <f>t_comunas[[#This Row],[comuna]]&amp;" - "&amp;t_comunas[[#This Row],[id]]</f>
        <v>Puerto Octay - 10302</v>
      </c>
      <c r="F243">
        <v>103</v>
      </c>
      <c r="G243" t="s">
        <v>521</v>
      </c>
      <c r="H243">
        <v>10</v>
      </c>
      <c r="I243" t="s">
        <v>74</v>
      </c>
      <c r="J243" t="s">
        <v>75</v>
      </c>
      <c r="K243" t="s">
        <v>76</v>
      </c>
      <c r="L243" t="s">
        <v>77</v>
      </c>
    </row>
    <row r="244" spans="3:12">
      <c r="C244" t="s">
        <v>608</v>
      </c>
      <c r="D244" t="s">
        <v>609</v>
      </c>
      <c r="E244" t="str">
        <f>t_comunas[[#This Row],[comuna]]&amp;" - "&amp;t_comunas[[#This Row],[id]]</f>
        <v>Puerto Varas - 10109</v>
      </c>
      <c r="F244">
        <v>101</v>
      </c>
      <c r="G244" t="s">
        <v>139</v>
      </c>
      <c r="H244">
        <v>10</v>
      </c>
      <c r="I244" t="s">
        <v>74</v>
      </c>
      <c r="J244" t="s">
        <v>75</v>
      </c>
      <c r="K244" t="s">
        <v>76</v>
      </c>
      <c r="L244" t="s">
        <v>77</v>
      </c>
    </row>
    <row r="245" spans="3:12">
      <c r="C245" t="s">
        <v>610</v>
      </c>
      <c r="D245" t="s">
        <v>611</v>
      </c>
      <c r="E245" t="str">
        <f>t_comunas[[#This Row],[comuna]]&amp;" - "&amp;t_comunas[[#This Row],[id]]</f>
        <v>Pumanque - 06309</v>
      </c>
      <c r="F245">
        <v>63</v>
      </c>
      <c r="G245" t="s">
        <v>193</v>
      </c>
      <c r="H245">
        <v>6</v>
      </c>
      <c r="I245" t="s">
        <v>194</v>
      </c>
      <c r="J245" t="s">
        <v>195</v>
      </c>
      <c r="K245" t="s">
        <v>196</v>
      </c>
      <c r="L245" t="s">
        <v>197</v>
      </c>
    </row>
    <row r="246" spans="3:12">
      <c r="C246" t="s">
        <v>612</v>
      </c>
      <c r="D246" t="s">
        <v>613</v>
      </c>
      <c r="E246" t="str">
        <f>t_comunas[[#This Row],[comuna]]&amp;" - "&amp;t_comunas[[#This Row],[id]]</f>
        <v>Punitaqui - 04304</v>
      </c>
      <c r="F246">
        <v>43</v>
      </c>
      <c r="G246" t="s">
        <v>248</v>
      </c>
      <c r="H246">
        <v>4</v>
      </c>
      <c r="I246" t="s">
        <v>81</v>
      </c>
      <c r="J246" t="s">
        <v>82</v>
      </c>
      <c r="K246" t="s">
        <v>83</v>
      </c>
      <c r="L246" t="s">
        <v>84</v>
      </c>
    </row>
    <row r="247" spans="3:12">
      <c r="C247" t="s">
        <v>614</v>
      </c>
      <c r="D247" t="s">
        <v>615</v>
      </c>
      <c r="E247" t="str">
        <f>t_comunas[[#This Row],[comuna]]&amp;" - "&amp;t_comunas[[#This Row],[id]]</f>
        <v>Punta Arenas - 12101</v>
      </c>
      <c r="F247">
        <v>121</v>
      </c>
      <c r="G247" t="s">
        <v>396</v>
      </c>
      <c r="H247">
        <v>12</v>
      </c>
      <c r="I247" t="s">
        <v>96</v>
      </c>
      <c r="J247" t="s">
        <v>97</v>
      </c>
      <c r="K247" t="s">
        <v>98</v>
      </c>
      <c r="L247" t="s">
        <v>99</v>
      </c>
    </row>
    <row r="248" spans="3:12">
      <c r="C248" t="s">
        <v>616</v>
      </c>
      <c r="D248" t="s">
        <v>617</v>
      </c>
      <c r="E248" t="str">
        <f>t_comunas[[#This Row],[comuna]]&amp;" - "&amp;t_comunas[[#This Row],[id]]</f>
        <v>Puqueldón - 10206</v>
      </c>
      <c r="F248">
        <v>102</v>
      </c>
      <c r="G248" t="s">
        <v>73</v>
      </c>
      <c r="H248">
        <v>10</v>
      </c>
      <c r="I248" t="s">
        <v>74</v>
      </c>
      <c r="J248" t="s">
        <v>75</v>
      </c>
      <c r="K248" t="s">
        <v>76</v>
      </c>
      <c r="L248" t="s">
        <v>77</v>
      </c>
    </row>
    <row r="249" spans="3:12">
      <c r="C249" t="s">
        <v>618</v>
      </c>
      <c r="D249" t="s">
        <v>619</v>
      </c>
      <c r="E249" t="str">
        <f>t_comunas[[#This Row],[comuna]]&amp;" - "&amp;t_comunas[[#This Row],[id]]</f>
        <v>Purén - 09208</v>
      </c>
      <c r="F249">
        <v>92</v>
      </c>
      <c r="G249" t="s">
        <v>87</v>
      </c>
      <c r="H249">
        <v>9</v>
      </c>
      <c r="I249" t="s">
        <v>88</v>
      </c>
      <c r="J249" t="s">
        <v>89</v>
      </c>
      <c r="K249" t="s">
        <v>90</v>
      </c>
      <c r="L249" t="s">
        <v>91</v>
      </c>
    </row>
    <row r="250" spans="3:12">
      <c r="C250" t="s">
        <v>620</v>
      </c>
      <c r="D250" t="s">
        <v>621</v>
      </c>
      <c r="E250" t="str">
        <f>t_comunas[[#This Row],[comuna]]&amp;" - "&amp;t_comunas[[#This Row],[id]]</f>
        <v>Purranque - 10303</v>
      </c>
      <c r="F250">
        <v>103</v>
      </c>
      <c r="G250" t="s">
        <v>521</v>
      </c>
      <c r="H250">
        <v>10</v>
      </c>
      <c r="I250" t="s">
        <v>74</v>
      </c>
      <c r="J250" t="s">
        <v>75</v>
      </c>
      <c r="K250" t="s">
        <v>76</v>
      </c>
      <c r="L250" t="s">
        <v>77</v>
      </c>
    </row>
    <row r="251" spans="3:12">
      <c r="C251" t="s">
        <v>622</v>
      </c>
      <c r="D251" t="s">
        <v>623</v>
      </c>
      <c r="E251" t="str">
        <f>t_comunas[[#This Row],[comuna]]&amp;" - "&amp;t_comunas[[#This Row],[id]]</f>
        <v>Putaendo - 05705</v>
      </c>
      <c r="F251">
        <v>57</v>
      </c>
      <c r="G251" t="s">
        <v>172</v>
      </c>
      <c r="H251">
        <v>5</v>
      </c>
      <c r="I251" t="s">
        <v>22</v>
      </c>
      <c r="J251" t="s">
        <v>23</v>
      </c>
      <c r="K251" t="s">
        <v>24</v>
      </c>
      <c r="L251" t="s">
        <v>25</v>
      </c>
    </row>
    <row r="252" spans="3:12">
      <c r="C252" t="s">
        <v>624</v>
      </c>
      <c r="D252" t="s">
        <v>625</v>
      </c>
      <c r="E252" t="str">
        <f>t_comunas[[#This Row],[comuna]]&amp;" - "&amp;t_comunas[[#This Row],[id]]</f>
        <v>Putre - 15201</v>
      </c>
      <c r="F252">
        <v>152</v>
      </c>
      <c r="G252" t="s">
        <v>334</v>
      </c>
      <c r="H252">
        <v>15</v>
      </c>
      <c r="I252" t="s">
        <v>111</v>
      </c>
      <c r="J252" t="s">
        <v>112</v>
      </c>
      <c r="K252" t="s">
        <v>113</v>
      </c>
      <c r="L252" t="s">
        <v>114</v>
      </c>
    </row>
    <row r="253" spans="3:12">
      <c r="C253" t="s">
        <v>626</v>
      </c>
      <c r="D253" t="s">
        <v>627</v>
      </c>
      <c r="E253" t="str">
        <f>t_comunas[[#This Row],[comuna]]&amp;" - "&amp;t_comunas[[#This Row],[id]]</f>
        <v>Puyehue - 10304</v>
      </c>
      <c r="F253">
        <v>103</v>
      </c>
      <c r="G253" t="s">
        <v>521</v>
      </c>
      <c r="H253">
        <v>10</v>
      </c>
      <c r="I253" t="s">
        <v>74</v>
      </c>
      <c r="J253" t="s">
        <v>75</v>
      </c>
      <c r="K253" t="s">
        <v>76</v>
      </c>
      <c r="L253" t="s">
        <v>77</v>
      </c>
    </row>
    <row r="254" spans="3:12">
      <c r="C254" t="s">
        <v>628</v>
      </c>
      <c r="D254" t="s">
        <v>629</v>
      </c>
      <c r="E254" t="str">
        <f>t_comunas[[#This Row],[comuna]]&amp;" - "&amp;t_comunas[[#This Row],[id]]</f>
        <v>Queilén - 10207</v>
      </c>
      <c r="F254">
        <v>102</v>
      </c>
      <c r="G254" t="s">
        <v>73</v>
      </c>
      <c r="H254">
        <v>10</v>
      </c>
      <c r="I254" t="s">
        <v>74</v>
      </c>
      <c r="J254" t="s">
        <v>75</v>
      </c>
      <c r="K254" t="s">
        <v>76</v>
      </c>
      <c r="L254" t="s">
        <v>77</v>
      </c>
    </row>
    <row r="255" spans="3:12">
      <c r="C255" t="s">
        <v>630</v>
      </c>
      <c r="D255" t="s">
        <v>631</v>
      </c>
      <c r="E255" t="str">
        <f>t_comunas[[#This Row],[comuna]]&amp;" - "&amp;t_comunas[[#This Row],[id]]</f>
        <v>Quellón - 10208</v>
      </c>
      <c r="F255">
        <v>102</v>
      </c>
      <c r="G255" t="s">
        <v>73</v>
      </c>
      <c r="H255">
        <v>10</v>
      </c>
      <c r="I255" t="s">
        <v>74</v>
      </c>
      <c r="J255" t="s">
        <v>75</v>
      </c>
      <c r="K255" t="s">
        <v>76</v>
      </c>
      <c r="L255" t="s">
        <v>77</v>
      </c>
    </row>
    <row r="256" spans="3:12">
      <c r="C256" t="s">
        <v>632</v>
      </c>
      <c r="D256" t="s">
        <v>633</v>
      </c>
      <c r="E256" t="str">
        <f>t_comunas[[#This Row],[comuna]]&amp;" - "&amp;t_comunas[[#This Row],[id]]</f>
        <v>Quemchi - 10209</v>
      </c>
      <c r="F256">
        <v>102</v>
      </c>
      <c r="G256" t="s">
        <v>73</v>
      </c>
      <c r="H256">
        <v>10</v>
      </c>
      <c r="I256" t="s">
        <v>74</v>
      </c>
      <c r="J256" t="s">
        <v>75</v>
      </c>
      <c r="K256" t="s">
        <v>76</v>
      </c>
      <c r="L256" t="s">
        <v>77</v>
      </c>
    </row>
    <row r="257" spans="3:12">
      <c r="C257" t="s">
        <v>634</v>
      </c>
      <c r="D257" t="s">
        <v>635</v>
      </c>
      <c r="E257" t="str">
        <f>t_comunas[[#This Row],[comuna]]&amp;" - "&amp;t_comunas[[#This Row],[id]]</f>
        <v>Quilaco - 08308</v>
      </c>
      <c r="F257">
        <v>83</v>
      </c>
      <c r="G257" t="s">
        <v>46</v>
      </c>
      <c r="H257">
        <v>8</v>
      </c>
      <c r="I257" t="s">
        <v>47</v>
      </c>
      <c r="J257" t="s">
        <v>46</v>
      </c>
      <c r="K257" t="s">
        <v>48</v>
      </c>
      <c r="L257" t="s">
        <v>49</v>
      </c>
    </row>
    <row r="258" spans="3:12">
      <c r="C258" t="s">
        <v>636</v>
      </c>
      <c r="D258" t="s">
        <v>637</v>
      </c>
      <c r="E258" t="str">
        <f>t_comunas[[#This Row],[comuna]]&amp;" - "&amp;t_comunas[[#This Row],[id]]</f>
        <v>Quilicura - 13125</v>
      </c>
      <c r="F258">
        <v>131</v>
      </c>
      <c r="G258" t="s">
        <v>181</v>
      </c>
      <c r="H258">
        <v>13</v>
      </c>
      <c r="I258" t="s">
        <v>34</v>
      </c>
      <c r="J258" t="s">
        <v>35</v>
      </c>
      <c r="K258" t="s">
        <v>36</v>
      </c>
      <c r="L258" t="s">
        <v>37</v>
      </c>
    </row>
    <row r="259" spans="3:12">
      <c r="C259" t="s">
        <v>638</v>
      </c>
      <c r="D259" t="s">
        <v>639</v>
      </c>
      <c r="E259" t="str">
        <f>t_comunas[[#This Row],[comuna]]&amp;" - "&amp;t_comunas[[#This Row],[id]]</f>
        <v>Quilleco - 08309</v>
      </c>
      <c r="F259">
        <v>83</v>
      </c>
      <c r="G259" t="s">
        <v>46</v>
      </c>
      <c r="H259">
        <v>8</v>
      </c>
      <c r="I259" t="s">
        <v>47</v>
      </c>
      <c r="J259" t="s">
        <v>46</v>
      </c>
      <c r="K259" t="s">
        <v>48</v>
      </c>
      <c r="L259" t="s">
        <v>49</v>
      </c>
    </row>
    <row r="260" spans="3:12">
      <c r="C260" t="s">
        <v>640</v>
      </c>
      <c r="D260" t="s">
        <v>641</v>
      </c>
      <c r="E260" t="str">
        <f>t_comunas[[#This Row],[comuna]]&amp;" - "&amp;t_comunas[[#This Row],[id]]</f>
        <v>Quillón - 16107</v>
      </c>
      <c r="F260">
        <v>161</v>
      </c>
      <c r="G260" t="s">
        <v>122</v>
      </c>
      <c r="H260">
        <v>16</v>
      </c>
      <c r="I260" t="s">
        <v>123</v>
      </c>
      <c r="J260" t="s">
        <v>124</v>
      </c>
      <c r="K260" t="s">
        <v>125</v>
      </c>
      <c r="L260" t="s">
        <v>126</v>
      </c>
    </row>
    <row r="261" spans="3:12">
      <c r="C261" t="s">
        <v>642</v>
      </c>
      <c r="D261" t="s">
        <v>145</v>
      </c>
      <c r="E261" t="str">
        <f>t_comunas[[#This Row],[comuna]]&amp;" - "&amp;t_comunas[[#This Row],[id]]</f>
        <v>Quillota - 05501</v>
      </c>
      <c r="F261">
        <v>55</v>
      </c>
      <c r="G261" t="s">
        <v>145</v>
      </c>
      <c r="H261">
        <v>5</v>
      </c>
      <c r="I261" t="s">
        <v>22</v>
      </c>
      <c r="J261" t="s">
        <v>23</v>
      </c>
      <c r="K261" t="s">
        <v>24</v>
      </c>
      <c r="L261" t="s">
        <v>25</v>
      </c>
    </row>
    <row r="262" spans="3:12">
      <c r="C262" t="s">
        <v>643</v>
      </c>
      <c r="D262" t="s">
        <v>644</v>
      </c>
      <c r="E262" t="str">
        <f>t_comunas[[#This Row],[comuna]]&amp;" - "&amp;t_comunas[[#This Row],[id]]</f>
        <v>Quilpué - 05801</v>
      </c>
      <c r="F262">
        <v>58</v>
      </c>
      <c r="G262" t="s">
        <v>415</v>
      </c>
      <c r="H262">
        <v>5</v>
      </c>
      <c r="I262" t="s">
        <v>22</v>
      </c>
      <c r="J262" t="s">
        <v>23</v>
      </c>
      <c r="K262" t="s">
        <v>24</v>
      </c>
      <c r="L262" t="s">
        <v>25</v>
      </c>
    </row>
    <row r="263" spans="3:12">
      <c r="C263" t="s">
        <v>645</v>
      </c>
      <c r="D263" t="s">
        <v>646</v>
      </c>
      <c r="E263" t="str">
        <f>t_comunas[[#This Row],[comuna]]&amp;" - "&amp;t_comunas[[#This Row],[id]]</f>
        <v>Quinchao - 10210</v>
      </c>
      <c r="F263">
        <v>102</v>
      </c>
      <c r="G263" t="s">
        <v>73</v>
      </c>
      <c r="H263">
        <v>10</v>
      </c>
      <c r="I263" t="s">
        <v>74</v>
      </c>
      <c r="J263" t="s">
        <v>75</v>
      </c>
      <c r="K263" t="s">
        <v>76</v>
      </c>
      <c r="L263" t="s">
        <v>77</v>
      </c>
    </row>
    <row r="264" spans="3:12">
      <c r="C264" t="s">
        <v>647</v>
      </c>
      <c r="D264" t="s">
        <v>648</v>
      </c>
      <c r="E264" t="str">
        <f>t_comunas[[#This Row],[comuna]]&amp;" - "&amp;t_comunas[[#This Row],[id]]</f>
        <v>Quinta de Tilcoco - 06114</v>
      </c>
      <c r="F264">
        <v>61</v>
      </c>
      <c r="G264" t="s">
        <v>226</v>
      </c>
      <c r="H264">
        <v>6</v>
      </c>
      <c r="I264" t="s">
        <v>194</v>
      </c>
      <c r="J264" t="s">
        <v>195</v>
      </c>
      <c r="K264" t="s">
        <v>196</v>
      </c>
      <c r="L264" t="s">
        <v>197</v>
      </c>
    </row>
    <row r="265" spans="3:12">
      <c r="C265" t="s">
        <v>649</v>
      </c>
      <c r="D265" t="s">
        <v>650</v>
      </c>
      <c r="E265" t="str">
        <f>t_comunas[[#This Row],[comuna]]&amp;" - "&amp;t_comunas[[#This Row],[id]]</f>
        <v>Quinta Normal - 13126</v>
      </c>
      <c r="F265">
        <v>131</v>
      </c>
      <c r="G265" t="s">
        <v>181</v>
      </c>
      <c r="H265">
        <v>13</v>
      </c>
      <c r="I265" t="s">
        <v>34</v>
      </c>
      <c r="J265" t="s">
        <v>35</v>
      </c>
      <c r="K265" t="s">
        <v>36</v>
      </c>
      <c r="L265" t="s">
        <v>37</v>
      </c>
    </row>
    <row r="266" spans="3:12">
      <c r="C266" t="s">
        <v>651</v>
      </c>
      <c r="D266" t="s">
        <v>652</v>
      </c>
      <c r="E266" t="str">
        <f>t_comunas[[#This Row],[comuna]]&amp;" - "&amp;t_comunas[[#This Row],[id]]</f>
        <v>Quintero - 05107</v>
      </c>
      <c r="F266">
        <v>51</v>
      </c>
      <c r="G266" t="s">
        <v>23</v>
      </c>
      <c r="H266">
        <v>5</v>
      </c>
      <c r="I266" t="s">
        <v>22</v>
      </c>
      <c r="J266" t="s">
        <v>23</v>
      </c>
      <c r="K266" t="s">
        <v>24</v>
      </c>
      <c r="L266" t="s">
        <v>25</v>
      </c>
    </row>
    <row r="267" spans="3:12">
      <c r="C267" t="s">
        <v>653</v>
      </c>
      <c r="D267" t="s">
        <v>654</v>
      </c>
      <c r="E267" t="str">
        <f>t_comunas[[#This Row],[comuna]]&amp;" - "&amp;t_comunas[[#This Row],[id]]</f>
        <v>Quirihue - 16201</v>
      </c>
      <c r="F267">
        <v>162</v>
      </c>
      <c r="G267" t="s">
        <v>218</v>
      </c>
      <c r="H267">
        <v>16</v>
      </c>
      <c r="I267" t="s">
        <v>123</v>
      </c>
      <c r="J267" t="s">
        <v>124</v>
      </c>
      <c r="K267" t="s">
        <v>125</v>
      </c>
      <c r="L267" t="s">
        <v>126</v>
      </c>
    </row>
    <row r="268" spans="3:12">
      <c r="C268" t="s">
        <v>655</v>
      </c>
      <c r="D268" t="s">
        <v>656</v>
      </c>
      <c r="E268" t="str">
        <f>t_comunas[[#This Row],[comuna]]&amp;" - "&amp;t_comunas[[#This Row],[id]]</f>
        <v>Rancagua - 06101</v>
      </c>
      <c r="F268">
        <v>61</v>
      </c>
      <c r="G268" t="s">
        <v>226</v>
      </c>
      <c r="H268">
        <v>6</v>
      </c>
      <c r="I268" t="s">
        <v>194</v>
      </c>
      <c r="J268" t="s">
        <v>195</v>
      </c>
      <c r="K268" t="s">
        <v>196</v>
      </c>
      <c r="L268" t="s">
        <v>197</v>
      </c>
    </row>
    <row r="269" spans="3:12">
      <c r="C269" t="s">
        <v>657</v>
      </c>
      <c r="D269" t="s">
        <v>658</v>
      </c>
      <c r="E269" t="str">
        <f>t_comunas[[#This Row],[comuna]]&amp;" - "&amp;t_comunas[[#This Row],[id]]</f>
        <v>Ranquil - 16206</v>
      </c>
      <c r="F269">
        <v>162</v>
      </c>
      <c r="G269" t="s">
        <v>218</v>
      </c>
      <c r="H269">
        <v>16</v>
      </c>
      <c r="I269" t="s">
        <v>123</v>
      </c>
      <c r="J269" t="s">
        <v>124</v>
      </c>
      <c r="K269" t="s">
        <v>125</v>
      </c>
      <c r="L269" t="s">
        <v>126</v>
      </c>
    </row>
    <row r="270" spans="3:12">
      <c r="C270" t="s">
        <v>659</v>
      </c>
      <c r="D270" t="s">
        <v>660</v>
      </c>
      <c r="E270" t="str">
        <f>t_comunas[[#This Row],[comuna]]&amp;" - "&amp;t_comunas[[#This Row],[id]]</f>
        <v>Rauco - 07305</v>
      </c>
      <c r="F270">
        <v>73</v>
      </c>
      <c r="G270" t="s">
        <v>291</v>
      </c>
      <c r="H270">
        <v>7</v>
      </c>
      <c r="I270" t="s">
        <v>175</v>
      </c>
      <c r="J270" t="s">
        <v>176</v>
      </c>
      <c r="K270" t="s">
        <v>177</v>
      </c>
      <c r="L270" t="s">
        <v>178</v>
      </c>
    </row>
    <row r="271" spans="3:12">
      <c r="C271" t="s">
        <v>661</v>
      </c>
      <c r="D271" t="s">
        <v>662</v>
      </c>
      <c r="E271" t="str">
        <f>t_comunas[[#This Row],[comuna]]&amp;" - "&amp;t_comunas[[#This Row],[id]]</f>
        <v>Recoleta - 13127</v>
      </c>
      <c r="F271">
        <v>131</v>
      </c>
      <c r="G271" t="s">
        <v>181</v>
      </c>
      <c r="H271">
        <v>13</v>
      </c>
      <c r="I271" t="s">
        <v>34</v>
      </c>
      <c r="J271" t="s">
        <v>35</v>
      </c>
      <c r="K271" t="s">
        <v>36</v>
      </c>
      <c r="L271" t="s">
        <v>37</v>
      </c>
    </row>
    <row r="272" spans="3:12">
      <c r="C272" t="s">
        <v>663</v>
      </c>
      <c r="D272" t="s">
        <v>664</v>
      </c>
      <c r="E272" t="str">
        <f>t_comunas[[#This Row],[comuna]]&amp;" - "&amp;t_comunas[[#This Row],[id]]</f>
        <v>Renaico - 09209</v>
      </c>
      <c r="F272">
        <v>92</v>
      </c>
      <c r="G272" t="s">
        <v>87</v>
      </c>
      <c r="H272">
        <v>9</v>
      </c>
      <c r="I272" t="s">
        <v>88</v>
      </c>
      <c r="J272" t="s">
        <v>89</v>
      </c>
      <c r="K272" t="s">
        <v>90</v>
      </c>
      <c r="L272" t="s">
        <v>91</v>
      </c>
    </row>
    <row r="273" spans="3:12">
      <c r="C273" t="s">
        <v>665</v>
      </c>
      <c r="D273" t="s">
        <v>666</v>
      </c>
      <c r="E273" t="str">
        <f>t_comunas[[#This Row],[comuna]]&amp;" - "&amp;t_comunas[[#This Row],[id]]</f>
        <v>Renca - 13128</v>
      </c>
      <c r="F273">
        <v>131</v>
      </c>
      <c r="G273" t="s">
        <v>181</v>
      </c>
      <c r="H273">
        <v>13</v>
      </c>
      <c r="I273" t="s">
        <v>34</v>
      </c>
      <c r="J273" t="s">
        <v>35</v>
      </c>
      <c r="K273" t="s">
        <v>36</v>
      </c>
      <c r="L273" t="s">
        <v>37</v>
      </c>
    </row>
    <row r="274" spans="3:12">
      <c r="C274" t="s">
        <v>667</v>
      </c>
      <c r="D274" t="s">
        <v>668</v>
      </c>
      <c r="E274" t="str">
        <f>t_comunas[[#This Row],[comuna]]&amp;" - "&amp;t_comunas[[#This Row],[id]]</f>
        <v>Rengo - 06115</v>
      </c>
      <c r="F274">
        <v>61</v>
      </c>
      <c r="G274" t="s">
        <v>226</v>
      </c>
      <c r="H274">
        <v>6</v>
      </c>
      <c r="I274" t="s">
        <v>194</v>
      </c>
      <c r="J274" t="s">
        <v>195</v>
      </c>
      <c r="K274" t="s">
        <v>196</v>
      </c>
      <c r="L274" t="s">
        <v>197</v>
      </c>
    </row>
    <row r="275" spans="3:12">
      <c r="C275" t="s">
        <v>669</v>
      </c>
      <c r="D275" t="s">
        <v>670</v>
      </c>
      <c r="E275" t="str">
        <f>t_comunas[[#This Row],[comuna]]&amp;" - "&amp;t_comunas[[#This Row],[id]]</f>
        <v>Requínoa - 06116</v>
      </c>
      <c r="F275">
        <v>61</v>
      </c>
      <c r="G275" t="s">
        <v>226</v>
      </c>
      <c r="H275">
        <v>6</v>
      </c>
      <c r="I275" t="s">
        <v>194</v>
      </c>
      <c r="J275" t="s">
        <v>195</v>
      </c>
      <c r="K275" t="s">
        <v>196</v>
      </c>
      <c r="L275" t="s">
        <v>197</v>
      </c>
    </row>
    <row r="276" spans="3:12">
      <c r="C276" t="s">
        <v>671</v>
      </c>
      <c r="D276" t="s">
        <v>672</v>
      </c>
      <c r="E276" t="str">
        <f>t_comunas[[#This Row],[comuna]]&amp;" - "&amp;t_comunas[[#This Row],[id]]</f>
        <v>Retiro - 07405</v>
      </c>
      <c r="F276">
        <v>74</v>
      </c>
      <c r="G276" t="s">
        <v>236</v>
      </c>
      <c r="H276">
        <v>7</v>
      </c>
      <c r="I276" t="s">
        <v>175</v>
      </c>
      <c r="J276" t="s">
        <v>176</v>
      </c>
      <c r="K276" t="s">
        <v>177</v>
      </c>
      <c r="L276" t="s">
        <v>178</v>
      </c>
    </row>
    <row r="277" spans="3:12">
      <c r="C277" t="s">
        <v>673</v>
      </c>
      <c r="D277" t="s">
        <v>674</v>
      </c>
      <c r="E277" t="str">
        <f>t_comunas[[#This Row],[comuna]]&amp;" - "&amp;t_comunas[[#This Row],[id]]</f>
        <v>Rinconada - 05303</v>
      </c>
      <c r="F277">
        <v>53</v>
      </c>
      <c r="G277" t="s">
        <v>150</v>
      </c>
      <c r="H277">
        <v>5</v>
      </c>
      <c r="I277" t="s">
        <v>22</v>
      </c>
      <c r="J277" t="s">
        <v>23</v>
      </c>
      <c r="K277" t="s">
        <v>24</v>
      </c>
      <c r="L277" t="s">
        <v>25</v>
      </c>
    </row>
    <row r="278" spans="3:12">
      <c r="C278" t="s">
        <v>675</v>
      </c>
      <c r="D278" t="s">
        <v>676</v>
      </c>
      <c r="E278" t="str">
        <f>t_comunas[[#This Row],[comuna]]&amp;" - "&amp;t_comunas[[#This Row],[id]]</f>
        <v>Río Bueno - 14204</v>
      </c>
      <c r="F278">
        <v>142</v>
      </c>
      <c r="G278" t="s">
        <v>329</v>
      </c>
      <c r="H278">
        <v>14</v>
      </c>
      <c r="I278" t="s">
        <v>266</v>
      </c>
      <c r="J278" t="s">
        <v>267</v>
      </c>
      <c r="K278" t="s">
        <v>268</v>
      </c>
      <c r="L278" t="s">
        <v>269</v>
      </c>
    </row>
    <row r="279" spans="3:12">
      <c r="C279" t="s">
        <v>677</v>
      </c>
      <c r="D279" t="s">
        <v>678</v>
      </c>
      <c r="E279" t="str">
        <f>t_comunas[[#This Row],[comuna]]&amp;" - "&amp;t_comunas[[#This Row],[id]]</f>
        <v>Río Claro - 07108</v>
      </c>
      <c r="F279">
        <v>71</v>
      </c>
      <c r="G279" t="s">
        <v>256</v>
      </c>
      <c r="H279">
        <v>7</v>
      </c>
      <c r="I279" t="s">
        <v>175</v>
      </c>
      <c r="J279" t="s">
        <v>176</v>
      </c>
      <c r="K279" t="s">
        <v>177</v>
      </c>
      <c r="L279" t="s">
        <v>178</v>
      </c>
    </row>
    <row r="280" spans="3:12">
      <c r="C280" t="s">
        <v>679</v>
      </c>
      <c r="D280" t="s">
        <v>680</v>
      </c>
      <c r="E280" t="str">
        <f>t_comunas[[#This Row],[comuna]]&amp;" - "&amp;t_comunas[[#This Row],[id]]</f>
        <v>Río Hurtado - 04305</v>
      </c>
      <c r="F280">
        <v>43</v>
      </c>
      <c r="G280" t="s">
        <v>248</v>
      </c>
      <c r="H280">
        <v>4</v>
      </c>
      <c r="I280" t="s">
        <v>81</v>
      </c>
      <c r="J280" t="s">
        <v>82</v>
      </c>
      <c r="K280" t="s">
        <v>83</v>
      </c>
      <c r="L280" t="s">
        <v>84</v>
      </c>
    </row>
    <row r="281" spans="3:12">
      <c r="C281" t="s">
        <v>681</v>
      </c>
      <c r="D281" t="s">
        <v>682</v>
      </c>
      <c r="E281" t="str">
        <f>t_comunas[[#This Row],[comuna]]&amp;" - "&amp;t_comunas[[#This Row],[id]]</f>
        <v>Río Ibáñez - 11402</v>
      </c>
      <c r="F281">
        <v>114</v>
      </c>
      <c r="G281" t="s">
        <v>203</v>
      </c>
      <c r="H281">
        <v>10</v>
      </c>
      <c r="I281" t="s">
        <v>74</v>
      </c>
      <c r="J281" t="s">
        <v>75</v>
      </c>
      <c r="K281" t="s">
        <v>76</v>
      </c>
      <c r="L281" t="s">
        <v>77</v>
      </c>
    </row>
    <row r="282" spans="3:12">
      <c r="C282" t="s">
        <v>683</v>
      </c>
      <c r="D282" t="s">
        <v>684</v>
      </c>
      <c r="E282" t="str">
        <f>t_comunas[[#This Row],[comuna]]&amp;" - "&amp;t_comunas[[#This Row],[id]]</f>
        <v>Río Negro - 10305</v>
      </c>
      <c r="F282">
        <v>103</v>
      </c>
      <c r="G282" t="s">
        <v>521</v>
      </c>
      <c r="H282">
        <v>10</v>
      </c>
      <c r="I282" t="s">
        <v>74</v>
      </c>
      <c r="J282" t="s">
        <v>75</v>
      </c>
      <c r="K282" t="s">
        <v>76</v>
      </c>
      <c r="L282" t="s">
        <v>77</v>
      </c>
    </row>
    <row r="283" spans="3:12">
      <c r="C283" t="s">
        <v>685</v>
      </c>
      <c r="D283" t="s">
        <v>686</v>
      </c>
      <c r="E283" t="str">
        <f>t_comunas[[#This Row],[comuna]]&amp;" - "&amp;t_comunas[[#This Row],[id]]</f>
        <v>Río Verde - 12103</v>
      </c>
      <c r="F283">
        <v>121</v>
      </c>
      <c r="G283" t="s">
        <v>396</v>
      </c>
      <c r="H283">
        <v>12</v>
      </c>
      <c r="I283" t="s">
        <v>96</v>
      </c>
      <c r="J283" t="s">
        <v>97</v>
      </c>
      <c r="K283" t="s">
        <v>98</v>
      </c>
      <c r="L283" t="s">
        <v>99</v>
      </c>
    </row>
    <row r="284" spans="3:12">
      <c r="C284" t="s">
        <v>687</v>
      </c>
      <c r="D284" t="s">
        <v>688</v>
      </c>
      <c r="E284" t="str">
        <f>t_comunas[[#This Row],[comuna]]&amp;" - "&amp;t_comunas[[#This Row],[id]]</f>
        <v>Romeral - 07306</v>
      </c>
      <c r="F284">
        <v>73</v>
      </c>
      <c r="G284" t="s">
        <v>291</v>
      </c>
      <c r="H284">
        <v>7</v>
      </c>
      <c r="I284" t="s">
        <v>175</v>
      </c>
      <c r="J284" t="s">
        <v>176</v>
      </c>
      <c r="K284" t="s">
        <v>177</v>
      </c>
      <c r="L284" t="s">
        <v>178</v>
      </c>
    </row>
    <row r="285" spans="3:12">
      <c r="C285" t="s">
        <v>689</v>
      </c>
      <c r="D285" t="s">
        <v>690</v>
      </c>
      <c r="E285" t="str">
        <f>t_comunas[[#This Row],[comuna]]&amp;" - "&amp;t_comunas[[#This Row],[id]]</f>
        <v>Saavedra - 09116</v>
      </c>
      <c r="F285">
        <v>91</v>
      </c>
      <c r="G285" t="s">
        <v>163</v>
      </c>
      <c r="H285">
        <v>9</v>
      </c>
      <c r="I285" t="s">
        <v>88</v>
      </c>
      <c r="J285" t="s">
        <v>89</v>
      </c>
      <c r="K285" t="s">
        <v>90</v>
      </c>
      <c r="L285" t="s">
        <v>91</v>
      </c>
    </row>
    <row r="286" spans="3:12">
      <c r="C286" t="s">
        <v>691</v>
      </c>
      <c r="D286" t="s">
        <v>692</v>
      </c>
      <c r="E286" t="str">
        <f>t_comunas[[#This Row],[comuna]]&amp;" - "&amp;t_comunas[[#This Row],[id]]</f>
        <v>Sagrada Familia - 07307</v>
      </c>
      <c r="F286">
        <v>73</v>
      </c>
      <c r="G286" t="s">
        <v>291</v>
      </c>
      <c r="H286">
        <v>7</v>
      </c>
      <c r="I286" t="s">
        <v>175</v>
      </c>
      <c r="J286" t="s">
        <v>176</v>
      </c>
      <c r="K286" t="s">
        <v>177</v>
      </c>
      <c r="L286" t="s">
        <v>178</v>
      </c>
    </row>
    <row r="287" spans="3:12">
      <c r="C287" t="s">
        <v>693</v>
      </c>
      <c r="D287" t="s">
        <v>694</v>
      </c>
      <c r="E287" t="str">
        <f>t_comunas[[#This Row],[comuna]]&amp;" - "&amp;t_comunas[[#This Row],[id]]</f>
        <v>Salamanca - 04204</v>
      </c>
      <c r="F287">
        <v>42</v>
      </c>
      <c r="G287" t="s">
        <v>158</v>
      </c>
      <c r="H287">
        <v>4</v>
      </c>
      <c r="I287" t="s">
        <v>81</v>
      </c>
      <c r="J287" t="s">
        <v>82</v>
      </c>
      <c r="K287" t="s">
        <v>83</v>
      </c>
      <c r="L287" t="s">
        <v>84</v>
      </c>
    </row>
    <row r="288" spans="3:12">
      <c r="C288" t="s">
        <v>695</v>
      </c>
      <c r="D288" t="s">
        <v>21</v>
      </c>
      <c r="E288" t="str">
        <f>t_comunas[[#This Row],[comuna]]&amp;" - "&amp;t_comunas[[#This Row],[id]]</f>
        <v>San Antonio - 05601</v>
      </c>
      <c r="F288">
        <v>56</v>
      </c>
      <c r="G288" t="s">
        <v>21</v>
      </c>
      <c r="H288">
        <v>5</v>
      </c>
      <c r="I288" t="s">
        <v>22</v>
      </c>
      <c r="J288" t="s">
        <v>23</v>
      </c>
      <c r="K288" t="s">
        <v>24</v>
      </c>
      <c r="L288" t="s">
        <v>25</v>
      </c>
    </row>
    <row r="289" spans="3:12">
      <c r="C289" t="s">
        <v>696</v>
      </c>
      <c r="D289" t="s">
        <v>697</v>
      </c>
      <c r="E289" t="str">
        <f>t_comunas[[#This Row],[comuna]]&amp;" - "&amp;t_comunas[[#This Row],[id]]</f>
        <v>San Bernardo - 13401</v>
      </c>
      <c r="F289">
        <v>134</v>
      </c>
      <c r="G289" t="s">
        <v>119</v>
      </c>
      <c r="H289">
        <v>13</v>
      </c>
      <c r="I289" t="s">
        <v>34</v>
      </c>
      <c r="J289" t="s">
        <v>35</v>
      </c>
      <c r="K289" t="s">
        <v>36</v>
      </c>
      <c r="L289" t="s">
        <v>37</v>
      </c>
    </row>
    <row r="290" spans="3:12">
      <c r="C290" t="s">
        <v>698</v>
      </c>
      <c r="D290" t="s">
        <v>699</v>
      </c>
      <c r="E290" t="str">
        <f>t_comunas[[#This Row],[comuna]]&amp;" - "&amp;t_comunas[[#This Row],[id]]</f>
        <v>San Carlos - 16301</v>
      </c>
      <c r="F290">
        <v>163</v>
      </c>
      <c r="G290" t="s">
        <v>231</v>
      </c>
      <c r="H290">
        <v>16</v>
      </c>
      <c r="I290" t="s">
        <v>123</v>
      </c>
      <c r="J290" t="s">
        <v>124</v>
      </c>
      <c r="K290" t="s">
        <v>125</v>
      </c>
      <c r="L290" t="s">
        <v>126</v>
      </c>
    </row>
    <row r="291" spans="3:12">
      <c r="C291" t="s">
        <v>700</v>
      </c>
      <c r="D291" t="s">
        <v>701</v>
      </c>
      <c r="E291" t="str">
        <f>t_comunas[[#This Row],[comuna]]&amp;" - "&amp;t_comunas[[#This Row],[id]]</f>
        <v>San Clemente - 07109</v>
      </c>
      <c r="F291">
        <v>71</v>
      </c>
      <c r="G291" t="s">
        <v>256</v>
      </c>
      <c r="H291">
        <v>7</v>
      </c>
      <c r="I291" t="s">
        <v>175</v>
      </c>
      <c r="J291" t="s">
        <v>176</v>
      </c>
      <c r="K291" t="s">
        <v>177</v>
      </c>
      <c r="L291" t="s">
        <v>178</v>
      </c>
    </row>
    <row r="292" spans="3:12">
      <c r="C292" t="s">
        <v>702</v>
      </c>
      <c r="D292" t="s">
        <v>703</v>
      </c>
      <c r="E292" t="str">
        <f>t_comunas[[#This Row],[comuna]]&amp;" - "&amp;t_comunas[[#This Row],[id]]</f>
        <v>San Esteban - 05304</v>
      </c>
      <c r="F292">
        <v>53</v>
      </c>
      <c r="G292" t="s">
        <v>150</v>
      </c>
      <c r="H292">
        <v>5</v>
      </c>
      <c r="I292" t="s">
        <v>22</v>
      </c>
      <c r="J292" t="s">
        <v>23</v>
      </c>
      <c r="K292" t="s">
        <v>24</v>
      </c>
      <c r="L292" t="s">
        <v>25</v>
      </c>
    </row>
    <row r="293" spans="3:12">
      <c r="C293" t="s">
        <v>704</v>
      </c>
      <c r="D293" t="s">
        <v>705</v>
      </c>
      <c r="E293" t="str">
        <f>t_comunas[[#This Row],[comuna]]&amp;" - "&amp;t_comunas[[#This Row],[id]]</f>
        <v>San Fabián - 16304</v>
      </c>
      <c r="F293">
        <v>163</v>
      </c>
      <c r="G293" t="s">
        <v>231</v>
      </c>
      <c r="H293">
        <v>16</v>
      </c>
      <c r="I293" t="s">
        <v>123</v>
      </c>
      <c r="J293" t="s">
        <v>124</v>
      </c>
      <c r="K293" t="s">
        <v>125</v>
      </c>
      <c r="L293" t="s">
        <v>126</v>
      </c>
    </row>
    <row r="294" spans="3:12">
      <c r="C294" t="s">
        <v>706</v>
      </c>
      <c r="D294" t="s">
        <v>707</v>
      </c>
      <c r="E294" t="str">
        <f>t_comunas[[#This Row],[comuna]]&amp;" - "&amp;t_comunas[[#This Row],[id]]</f>
        <v>San Felipe - 05701</v>
      </c>
      <c r="F294">
        <v>57</v>
      </c>
      <c r="G294" t="s">
        <v>172</v>
      </c>
      <c r="H294">
        <v>5</v>
      </c>
      <c r="I294" t="s">
        <v>22</v>
      </c>
      <c r="J294" t="s">
        <v>23</v>
      </c>
      <c r="K294" t="s">
        <v>24</v>
      </c>
      <c r="L294" t="s">
        <v>25</v>
      </c>
    </row>
    <row r="295" spans="3:12">
      <c r="C295" t="s">
        <v>708</v>
      </c>
      <c r="D295" t="s">
        <v>709</v>
      </c>
      <c r="E295" t="str">
        <f>t_comunas[[#This Row],[comuna]]&amp;" - "&amp;t_comunas[[#This Row],[id]]</f>
        <v>San Fernando - 06301</v>
      </c>
      <c r="F295">
        <v>63</v>
      </c>
      <c r="G295" t="s">
        <v>193</v>
      </c>
      <c r="H295">
        <v>6</v>
      </c>
      <c r="I295" t="s">
        <v>194</v>
      </c>
      <c r="J295" t="s">
        <v>195</v>
      </c>
      <c r="K295" t="s">
        <v>196</v>
      </c>
      <c r="L295" t="s">
        <v>197</v>
      </c>
    </row>
    <row r="296" spans="3:12">
      <c r="C296" t="s">
        <v>710</v>
      </c>
      <c r="D296" t="s">
        <v>711</v>
      </c>
      <c r="E296" t="str">
        <f>t_comunas[[#This Row],[comuna]]&amp;" - "&amp;t_comunas[[#This Row],[id]]</f>
        <v>San Gregorio - 12104</v>
      </c>
      <c r="F296">
        <v>121</v>
      </c>
      <c r="G296" t="s">
        <v>396</v>
      </c>
      <c r="H296">
        <v>12</v>
      </c>
      <c r="I296" t="s">
        <v>96</v>
      </c>
      <c r="J296" t="s">
        <v>97</v>
      </c>
      <c r="K296" t="s">
        <v>98</v>
      </c>
      <c r="L296" t="s">
        <v>99</v>
      </c>
    </row>
    <row r="297" spans="3:12">
      <c r="C297" t="s">
        <v>712</v>
      </c>
      <c r="D297" t="s">
        <v>713</v>
      </c>
      <c r="E297" t="str">
        <f>t_comunas[[#This Row],[comuna]]&amp;" - "&amp;t_comunas[[#This Row],[id]]</f>
        <v>San Ignacio - 16108</v>
      </c>
      <c r="F297">
        <v>161</v>
      </c>
      <c r="G297" t="s">
        <v>122</v>
      </c>
      <c r="H297">
        <v>16</v>
      </c>
      <c r="I297" t="s">
        <v>123</v>
      </c>
      <c r="J297" t="s">
        <v>124</v>
      </c>
      <c r="K297" t="s">
        <v>125</v>
      </c>
      <c r="L297" t="s">
        <v>126</v>
      </c>
    </row>
    <row r="298" spans="3:12">
      <c r="C298" t="s">
        <v>714</v>
      </c>
      <c r="D298" t="s">
        <v>715</v>
      </c>
      <c r="E298" t="str">
        <f>t_comunas[[#This Row],[comuna]]&amp;" - "&amp;t_comunas[[#This Row],[id]]</f>
        <v>San Javier - 07406</v>
      </c>
      <c r="F298">
        <v>74</v>
      </c>
      <c r="G298" t="s">
        <v>236</v>
      </c>
      <c r="H298">
        <v>7</v>
      </c>
      <c r="I298" t="s">
        <v>175</v>
      </c>
      <c r="J298" t="s">
        <v>176</v>
      </c>
      <c r="K298" t="s">
        <v>177</v>
      </c>
      <c r="L298" t="s">
        <v>178</v>
      </c>
    </row>
    <row r="299" spans="3:12">
      <c r="C299" t="s">
        <v>716</v>
      </c>
      <c r="D299" t="s">
        <v>717</v>
      </c>
      <c r="E299" t="str">
        <f>t_comunas[[#This Row],[comuna]]&amp;" - "&amp;t_comunas[[#This Row],[id]]</f>
        <v>San Joaquín - 13129</v>
      </c>
      <c r="F299">
        <v>131</v>
      </c>
      <c r="G299" t="s">
        <v>181</v>
      </c>
      <c r="H299">
        <v>13</v>
      </c>
      <c r="I299" t="s">
        <v>34</v>
      </c>
      <c r="J299" t="s">
        <v>35</v>
      </c>
      <c r="K299" t="s">
        <v>36</v>
      </c>
      <c r="L299" t="s">
        <v>37</v>
      </c>
    </row>
    <row r="300" spans="3:12">
      <c r="C300" t="s">
        <v>718</v>
      </c>
      <c r="D300" t="s">
        <v>719</v>
      </c>
      <c r="E300" t="str">
        <f>t_comunas[[#This Row],[comuna]]&amp;" - "&amp;t_comunas[[#This Row],[id]]</f>
        <v>San José de Maipo - 13203</v>
      </c>
      <c r="F300">
        <v>132</v>
      </c>
      <c r="G300" t="s">
        <v>580</v>
      </c>
      <c r="H300">
        <v>13</v>
      </c>
      <c r="I300" t="s">
        <v>34</v>
      </c>
      <c r="J300" t="s">
        <v>35</v>
      </c>
      <c r="K300" t="s">
        <v>36</v>
      </c>
      <c r="L300" t="s">
        <v>37</v>
      </c>
    </row>
    <row r="301" spans="3:12">
      <c r="C301" t="s">
        <v>720</v>
      </c>
      <c r="D301" t="s">
        <v>721</v>
      </c>
      <c r="E301" t="str">
        <f>t_comunas[[#This Row],[comuna]]&amp;" - "&amp;t_comunas[[#This Row],[id]]</f>
        <v>San Juan de la Costa - 10306</v>
      </c>
      <c r="F301">
        <v>103</v>
      </c>
      <c r="G301" t="s">
        <v>521</v>
      </c>
      <c r="H301">
        <v>10</v>
      </c>
      <c r="I301" t="s">
        <v>74</v>
      </c>
      <c r="J301" t="s">
        <v>75</v>
      </c>
      <c r="K301" t="s">
        <v>76</v>
      </c>
      <c r="L301" t="s">
        <v>77</v>
      </c>
    </row>
    <row r="302" spans="3:12">
      <c r="C302" t="s">
        <v>722</v>
      </c>
      <c r="D302" t="s">
        <v>723</v>
      </c>
      <c r="E302" t="str">
        <f>t_comunas[[#This Row],[comuna]]&amp;" - "&amp;t_comunas[[#This Row],[id]]</f>
        <v>San Miguel - 13130</v>
      </c>
      <c r="F302">
        <v>131</v>
      </c>
      <c r="G302" t="s">
        <v>181</v>
      </c>
      <c r="H302">
        <v>13</v>
      </c>
      <c r="I302" t="s">
        <v>34</v>
      </c>
      <c r="J302" t="s">
        <v>35</v>
      </c>
      <c r="K302" t="s">
        <v>36</v>
      </c>
      <c r="L302" t="s">
        <v>37</v>
      </c>
    </row>
    <row r="303" spans="3:12">
      <c r="C303" t="s">
        <v>724</v>
      </c>
      <c r="D303" t="s">
        <v>725</v>
      </c>
      <c r="E303" t="str">
        <f>t_comunas[[#This Row],[comuna]]&amp;" - "&amp;t_comunas[[#This Row],[id]]</f>
        <v>San Nicolás - 16305</v>
      </c>
      <c r="F303">
        <v>163</v>
      </c>
      <c r="G303" t="s">
        <v>231</v>
      </c>
      <c r="H303">
        <v>16</v>
      </c>
      <c r="I303" t="s">
        <v>123</v>
      </c>
      <c r="J303" t="s">
        <v>124</v>
      </c>
      <c r="K303" t="s">
        <v>125</v>
      </c>
      <c r="L303" t="s">
        <v>126</v>
      </c>
    </row>
    <row r="304" spans="3:12">
      <c r="C304" t="s">
        <v>726</v>
      </c>
      <c r="D304" t="s">
        <v>727</v>
      </c>
      <c r="E304" t="str">
        <f>t_comunas[[#This Row],[comuna]]&amp;" - "&amp;t_comunas[[#This Row],[id]]</f>
        <v>San Pablo - 10307</v>
      </c>
      <c r="F304">
        <v>103</v>
      </c>
      <c r="G304" t="s">
        <v>521</v>
      </c>
      <c r="H304">
        <v>10</v>
      </c>
      <c r="I304" t="s">
        <v>74</v>
      </c>
      <c r="J304" t="s">
        <v>75</v>
      </c>
      <c r="K304" t="s">
        <v>76</v>
      </c>
      <c r="L304" t="s">
        <v>77</v>
      </c>
    </row>
    <row r="305" spans="3:12">
      <c r="C305" t="s">
        <v>728</v>
      </c>
      <c r="D305" t="s">
        <v>729</v>
      </c>
      <c r="E305" t="str">
        <f>t_comunas[[#This Row],[comuna]]&amp;" - "&amp;t_comunas[[#This Row],[id]]</f>
        <v>San Pedro - 13505</v>
      </c>
      <c r="F305">
        <v>135</v>
      </c>
      <c r="G305" t="s">
        <v>33</v>
      </c>
      <c r="H305">
        <v>13</v>
      </c>
      <c r="I305" t="s">
        <v>34</v>
      </c>
      <c r="J305" t="s">
        <v>35</v>
      </c>
      <c r="K305" t="s">
        <v>36</v>
      </c>
      <c r="L305" t="s">
        <v>37</v>
      </c>
    </row>
    <row r="306" spans="3:12">
      <c r="C306" t="s">
        <v>730</v>
      </c>
      <c r="D306" t="s">
        <v>731</v>
      </c>
      <c r="E306" t="str">
        <f>t_comunas[[#This Row],[comuna]]&amp;" - "&amp;t_comunas[[#This Row],[id]]</f>
        <v>San Pedro de Atacama - 02203</v>
      </c>
      <c r="F306">
        <v>22</v>
      </c>
      <c r="G306" t="s">
        <v>136</v>
      </c>
      <c r="H306">
        <v>2</v>
      </c>
      <c r="I306" t="s">
        <v>102</v>
      </c>
      <c r="J306" t="s">
        <v>101</v>
      </c>
      <c r="K306" t="s">
        <v>103</v>
      </c>
      <c r="L306" t="s">
        <v>104</v>
      </c>
    </row>
    <row r="307" spans="3:12">
      <c r="C307" t="s">
        <v>732</v>
      </c>
      <c r="D307" t="s">
        <v>733</v>
      </c>
      <c r="E307" t="str">
        <f>t_comunas[[#This Row],[comuna]]&amp;" - "&amp;t_comunas[[#This Row],[id]]</f>
        <v>San Pedro de la Paz - 08108</v>
      </c>
      <c r="F307">
        <v>81</v>
      </c>
      <c r="G307" t="s">
        <v>200</v>
      </c>
      <c r="H307">
        <v>8</v>
      </c>
      <c r="I307" t="s">
        <v>47</v>
      </c>
      <c r="J307" t="s">
        <v>46</v>
      </c>
      <c r="K307" t="s">
        <v>48</v>
      </c>
      <c r="L307" t="s">
        <v>49</v>
      </c>
    </row>
    <row r="308" spans="3:12">
      <c r="C308" t="s">
        <v>734</v>
      </c>
      <c r="D308" t="s">
        <v>735</v>
      </c>
      <c r="E308" t="str">
        <f>t_comunas[[#This Row],[comuna]]&amp;" - "&amp;t_comunas[[#This Row],[id]]</f>
        <v>San Rafael - 07110</v>
      </c>
      <c r="F308">
        <v>71</v>
      </c>
      <c r="G308" t="s">
        <v>256</v>
      </c>
      <c r="H308">
        <v>7</v>
      </c>
      <c r="I308" t="s">
        <v>175</v>
      </c>
      <c r="J308" t="s">
        <v>176</v>
      </c>
      <c r="K308" t="s">
        <v>177</v>
      </c>
      <c r="L308" t="s">
        <v>178</v>
      </c>
    </row>
    <row r="309" spans="3:12">
      <c r="C309" t="s">
        <v>736</v>
      </c>
      <c r="D309" t="s">
        <v>737</v>
      </c>
      <c r="E309" t="str">
        <f>t_comunas[[#This Row],[comuna]]&amp;" - "&amp;t_comunas[[#This Row],[id]]</f>
        <v>San Ramón - 13131</v>
      </c>
      <c r="F309">
        <v>131</v>
      </c>
      <c r="G309" t="s">
        <v>181</v>
      </c>
      <c r="H309">
        <v>13</v>
      </c>
      <c r="I309" t="s">
        <v>34</v>
      </c>
      <c r="J309" t="s">
        <v>35</v>
      </c>
      <c r="K309" t="s">
        <v>36</v>
      </c>
      <c r="L309" t="s">
        <v>37</v>
      </c>
    </row>
    <row r="310" spans="3:12">
      <c r="C310" t="s">
        <v>738</v>
      </c>
      <c r="D310" t="s">
        <v>739</v>
      </c>
      <c r="E310" t="str">
        <f>t_comunas[[#This Row],[comuna]]&amp;" - "&amp;t_comunas[[#This Row],[id]]</f>
        <v>San Rosendo - 08310</v>
      </c>
      <c r="F310">
        <v>83</v>
      </c>
      <c r="G310" t="s">
        <v>46</v>
      </c>
      <c r="H310">
        <v>8</v>
      </c>
      <c r="I310" t="s">
        <v>47</v>
      </c>
      <c r="J310" t="s">
        <v>46</v>
      </c>
      <c r="K310" t="s">
        <v>48</v>
      </c>
      <c r="L310" t="s">
        <v>49</v>
      </c>
    </row>
    <row r="311" spans="3:12">
      <c r="C311" t="s">
        <v>740</v>
      </c>
      <c r="D311" t="s">
        <v>741</v>
      </c>
      <c r="E311" t="str">
        <f>t_comunas[[#This Row],[comuna]]&amp;" - "&amp;t_comunas[[#This Row],[id]]</f>
        <v>San Vicente - 06117</v>
      </c>
      <c r="F311">
        <v>61</v>
      </c>
      <c r="G311" t="s">
        <v>226</v>
      </c>
      <c r="H311">
        <v>6</v>
      </c>
      <c r="I311" t="s">
        <v>194</v>
      </c>
      <c r="J311" t="s">
        <v>195</v>
      </c>
      <c r="K311" t="s">
        <v>196</v>
      </c>
      <c r="L311" t="s">
        <v>197</v>
      </c>
    </row>
    <row r="312" spans="3:12">
      <c r="C312" t="s">
        <v>742</v>
      </c>
      <c r="D312" t="s">
        <v>743</v>
      </c>
      <c r="E312" t="str">
        <f>t_comunas[[#This Row],[comuna]]&amp;" - "&amp;t_comunas[[#This Row],[id]]</f>
        <v>Santa Bárbara - 08311</v>
      </c>
      <c r="F312">
        <v>83</v>
      </c>
      <c r="G312" t="s">
        <v>46</v>
      </c>
      <c r="H312">
        <v>8</v>
      </c>
      <c r="I312" t="s">
        <v>47</v>
      </c>
      <c r="J312" t="s">
        <v>46</v>
      </c>
      <c r="K312" t="s">
        <v>48</v>
      </c>
      <c r="L312" t="s">
        <v>49</v>
      </c>
    </row>
    <row r="313" spans="3:12">
      <c r="C313" t="s">
        <v>744</v>
      </c>
      <c r="D313" t="s">
        <v>745</v>
      </c>
      <c r="E313" t="str">
        <f>t_comunas[[#This Row],[comuna]]&amp;" - "&amp;t_comunas[[#This Row],[id]]</f>
        <v>Santa Cruz - 06310</v>
      </c>
      <c r="F313">
        <v>63</v>
      </c>
      <c r="G313" t="s">
        <v>193</v>
      </c>
      <c r="H313">
        <v>6</v>
      </c>
      <c r="I313" t="s">
        <v>194</v>
      </c>
      <c r="J313" t="s">
        <v>195</v>
      </c>
      <c r="K313" t="s">
        <v>196</v>
      </c>
      <c r="L313" t="s">
        <v>197</v>
      </c>
    </row>
    <row r="314" spans="3:12">
      <c r="C314" t="s">
        <v>746</v>
      </c>
      <c r="D314" t="s">
        <v>747</v>
      </c>
      <c r="E314" t="str">
        <f>t_comunas[[#This Row],[comuna]]&amp;" - "&amp;t_comunas[[#This Row],[id]]</f>
        <v>Santa Juana - 08109</v>
      </c>
      <c r="F314">
        <v>81</v>
      </c>
      <c r="G314" t="s">
        <v>200</v>
      </c>
      <c r="H314">
        <v>8</v>
      </c>
      <c r="I314" t="s">
        <v>47</v>
      </c>
      <c r="J314" t="s">
        <v>46</v>
      </c>
      <c r="K314" t="s">
        <v>48</v>
      </c>
      <c r="L314" t="s">
        <v>49</v>
      </c>
    </row>
    <row r="315" spans="3:12">
      <c r="C315" t="s">
        <v>748</v>
      </c>
      <c r="D315" t="s">
        <v>749</v>
      </c>
      <c r="E315" t="str">
        <f>t_comunas[[#This Row],[comuna]]&amp;" - "&amp;t_comunas[[#This Row],[id]]</f>
        <v>Santa María - 05706</v>
      </c>
      <c r="F315">
        <v>57</v>
      </c>
      <c r="G315" t="s">
        <v>172</v>
      </c>
      <c r="H315">
        <v>5</v>
      </c>
      <c r="I315" t="s">
        <v>22</v>
      </c>
      <c r="J315" t="s">
        <v>23</v>
      </c>
      <c r="K315" t="s">
        <v>24</v>
      </c>
      <c r="L315" t="s">
        <v>25</v>
      </c>
    </row>
    <row r="316" spans="3:12">
      <c r="C316" t="s">
        <v>750</v>
      </c>
      <c r="D316" t="s">
        <v>181</v>
      </c>
      <c r="E316" t="str">
        <f>t_comunas[[#This Row],[comuna]]&amp;" - "&amp;t_comunas[[#This Row],[id]]</f>
        <v>Santiago - 13101</v>
      </c>
      <c r="F316">
        <v>131</v>
      </c>
      <c r="G316" t="s">
        <v>181</v>
      </c>
      <c r="H316">
        <v>13</v>
      </c>
      <c r="I316" t="s">
        <v>34</v>
      </c>
      <c r="J316" t="s">
        <v>35</v>
      </c>
      <c r="K316" t="s">
        <v>36</v>
      </c>
      <c r="L316" t="s">
        <v>37</v>
      </c>
    </row>
    <row r="317" spans="3:12">
      <c r="C317" t="s">
        <v>751</v>
      </c>
      <c r="D317" t="s">
        <v>752</v>
      </c>
      <c r="E317" t="str">
        <f>t_comunas[[#This Row],[comuna]]&amp;" - "&amp;t_comunas[[#This Row],[id]]</f>
        <v>Santo Domingo - 05606</v>
      </c>
      <c r="F317">
        <v>56</v>
      </c>
      <c r="G317" t="s">
        <v>21</v>
      </c>
      <c r="H317">
        <v>5</v>
      </c>
      <c r="I317" t="s">
        <v>22</v>
      </c>
      <c r="J317" t="s">
        <v>23</v>
      </c>
      <c r="K317" t="s">
        <v>24</v>
      </c>
      <c r="L317" t="s">
        <v>25</v>
      </c>
    </row>
    <row r="318" spans="3:12">
      <c r="C318" t="s">
        <v>753</v>
      </c>
      <c r="D318" t="s">
        <v>754</v>
      </c>
      <c r="E318" t="str">
        <f>t_comunas[[#This Row],[comuna]]&amp;" - "&amp;t_comunas[[#This Row],[id]]</f>
        <v>Sierra Gorda - 02103</v>
      </c>
      <c r="F318">
        <v>21</v>
      </c>
      <c r="G318" t="s">
        <v>101</v>
      </c>
      <c r="H318">
        <v>2</v>
      </c>
      <c r="I318" t="s">
        <v>102</v>
      </c>
      <c r="J318" t="s">
        <v>101</v>
      </c>
      <c r="K318" t="s">
        <v>103</v>
      </c>
      <c r="L318" t="s">
        <v>104</v>
      </c>
    </row>
    <row r="319" spans="3:12">
      <c r="C319" t="s">
        <v>755</v>
      </c>
      <c r="D319" t="s">
        <v>304</v>
      </c>
      <c r="E319" t="str">
        <f>t_comunas[[#This Row],[comuna]]&amp;" - "&amp;t_comunas[[#This Row],[id]]</f>
        <v>Talagante - 13601</v>
      </c>
      <c r="F319">
        <v>136</v>
      </c>
      <c r="G319" t="s">
        <v>304</v>
      </c>
      <c r="H319">
        <v>13</v>
      </c>
      <c r="I319" t="s">
        <v>34</v>
      </c>
      <c r="J319" t="s">
        <v>35</v>
      </c>
      <c r="K319" t="s">
        <v>36</v>
      </c>
      <c r="L319" t="s">
        <v>37</v>
      </c>
    </row>
    <row r="320" spans="3:12">
      <c r="C320" t="s">
        <v>756</v>
      </c>
      <c r="D320" t="s">
        <v>256</v>
      </c>
      <c r="E320" t="str">
        <f>t_comunas[[#This Row],[comuna]]&amp;" - "&amp;t_comunas[[#This Row],[id]]</f>
        <v>Talca - 07101</v>
      </c>
      <c r="F320">
        <v>71</v>
      </c>
      <c r="G320" t="s">
        <v>256</v>
      </c>
      <c r="H320">
        <v>7</v>
      </c>
      <c r="I320" t="s">
        <v>175</v>
      </c>
      <c r="J320" t="s">
        <v>176</v>
      </c>
      <c r="K320" t="s">
        <v>177</v>
      </c>
      <c r="L320" t="s">
        <v>178</v>
      </c>
    </row>
    <row r="321" spans="3:12">
      <c r="C321" t="s">
        <v>757</v>
      </c>
      <c r="D321" t="s">
        <v>758</v>
      </c>
      <c r="E321" t="str">
        <f>t_comunas[[#This Row],[comuna]]&amp;" - "&amp;t_comunas[[#This Row],[id]]</f>
        <v>Talcahuano - 08110</v>
      </c>
      <c r="F321">
        <v>81</v>
      </c>
      <c r="G321" t="s">
        <v>200</v>
      </c>
      <c r="H321">
        <v>8</v>
      </c>
      <c r="I321" t="s">
        <v>47</v>
      </c>
      <c r="J321" t="s">
        <v>46</v>
      </c>
      <c r="K321" t="s">
        <v>48</v>
      </c>
      <c r="L321" t="s">
        <v>49</v>
      </c>
    </row>
    <row r="322" spans="3:12">
      <c r="C322" t="s">
        <v>759</v>
      </c>
      <c r="D322" t="s">
        <v>760</v>
      </c>
      <c r="E322" t="str">
        <f>t_comunas[[#This Row],[comuna]]&amp;" - "&amp;t_comunas[[#This Row],[id]]</f>
        <v>Taltal - 02104</v>
      </c>
      <c r="F322">
        <v>21</v>
      </c>
      <c r="G322" t="s">
        <v>101</v>
      </c>
      <c r="H322">
        <v>2</v>
      </c>
      <c r="I322" t="s">
        <v>102</v>
      </c>
      <c r="J322" t="s">
        <v>101</v>
      </c>
      <c r="K322" t="s">
        <v>103</v>
      </c>
      <c r="L322" t="s">
        <v>104</v>
      </c>
    </row>
    <row r="323" spans="3:12">
      <c r="C323" t="s">
        <v>761</v>
      </c>
      <c r="D323" t="s">
        <v>762</v>
      </c>
      <c r="E323" t="str">
        <f>t_comunas[[#This Row],[comuna]]&amp;" - "&amp;t_comunas[[#This Row],[id]]</f>
        <v>Temuco - 09101</v>
      </c>
      <c r="F323">
        <v>91</v>
      </c>
      <c r="G323" t="s">
        <v>163</v>
      </c>
      <c r="H323">
        <v>9</v>
      </c>
      <c r="I323" t="s">
        <v>88</v>
      </c>
      <c r="J323" t="s">
        <v>89</v>
      </c>
      <c r="K323" t="s">
        <v>90</v>
      </c>
      <c r="L323" t="s">
        <v>91</v>
      </c>
    </row>
    <row r="324" spans="3:12">
      <c r="C324" t="s">
        <v>763</v>
      </c>
      <c r="D324" t="s">
        <v>764</v>
      </c>
      <c r="E324" t="str">
        <f>t_comunas[[#This Row],[comuna]]&amp;" - "&amp;t_comunas[[#This Row],[id]]</f>
        <v>Teno - 07308</v>
      </c>
      <c r="F324">
        <v>73</v>
      </c>
      <c r="G324" t="s">
        <v>291</v>
      </c>
      <c r="H324">
        <v>7</v>
      </c>
      <c r="I324" t="s">
        <v>175</v>
      </c>
      <c r="J324" t="s">
        <v>176</v>
      </c>
      <c r="K324" t="s">
        <v>177</v>
      </c>
      <c r="L324" t="s">
        <v>178</v>
      </c>
    </row>
    <row r="325" spans="3:12">
      <c r="C325" t="s">
        <v>765</v>
      </c>
      <c r="D325" t="s">
        <v>766</v>
      </c>
      <c r="E325" t="str">
        <f>t_comunas[[#This Row],[comuna]]&amp;" - "&amp;t_comunas[[#This Row],[id]]</f>
        <v>Teodoro Schmidt - 09117</v>
      </c>
      <c r="F325">
        <v>91</v>
      </c>
      <c r="G325" t="s">
        <v>163</v>
      </c>
      <c r="H325">
        <v>9</v>
      </c>
      <c r="I325" t="s">
        <v>88</v>
      </c>
      <c r="J325" t="s">
        <v>89</v>
      </c>
      <c r="K325" t="s">
        <v>90</v>
      </c>
      <c r="L325" t="s">
        <v>91</v>
      </c>
    </row>
    <row r="326" spans="3:12">
      <c r="C326" t="s">
        <v>767</v>
      </c>
      <c r="D326" t="s">
        <v>768</v>
      </c>
      <c r="E326" t="str">
        <f>t_comunas[[#This Row],[comuna]]&amp;" - "&amp;t_comunas[[#This Row],[id]]</f>
        <v>Tierra Amarilla - 03103</v>
      </c>
      <c r="F326">
        <v>31</v>
      </c>
      <c r="G326" t="s">
        <v>142</v>
      </c>
      <c r="H326">
        <v>3</v>
      </c>
      <c r="I326" t="s">
        <v>58</v>
      </c>
      <c r="J326" t="s">
        <v>59</v>
      </c>
      <c r="K326" t="s">
        <v>60</v>
      </c>
      <c r="L326" t="s">
        <v>61</v>
      </c>
    </row>
    <row r="327" spans="3:12">
      <c r="C327" t="s">
        <v>769</v>
      </c>
      <c r="D327" t="s">
        <v>770</v>
      </c>
      <c r="E327" t="str">
        <f>t_comunas[[#This Row],[comuna]]&amp;" - "&amp;t_comunas[[#This Row],[id]]</f>
        <v>Tiltil - 13303</v>
      </c>
      <c r="F327">
        <v>133</v>
      </c>
      <c r="G327" t="s">
        <v>241</v>
      </c>
      <c r="H327">
        <v>13</v>
      </c>
      <c r="I327" t="s">
        <v>34</v>
      </c>
      <c r="J327" t="s">
        <v>35</v>
      </c>
      <c r="K327" t="s">
        <v>36</v>
      </c>
      <c r="L327" t="s">
        <v>37</v>
      </c>
    </row>
    <row r="328" spans="3:12">
      <c r="C328" t="s">
        <v>771</v>
      </c>
      <c r="D328" t="s">
        <v>772</v>
      </c>
      <c r="E328" t="str">
        <f>t_comunas[[#This Row],[comuna]]&amp;" - "&amp;t_comunas[[#This Row],[id]]</f>
        <v>Timaukel - 12303</v>
      </c>
      <c r="F328">
        <v>123</v>
      </c>
      <c r="G328" t="s">
        <v>589</v>
      </c>
      <c r="H328">
        <v>12</v>
      </c>
      <c r="I328" t="s">
        <v>96</v>
      </c>
      <c r="J328" t="s">
        <v>97</v>
      </c>
      <c r="K328" t="s">
        <v>98</v>
      </c>
      <c r="L328" t="s">
        <v>99</v>
      </c>
    </row>
    <row r="329" spans="3:12">
      <c r="C329" t="s">
        <v>773</v>
      </c>
      <c r="D329" t="s">
        <v>774</v>
      </c>
      <c r="E329" t="str">
        <f>t_comunas[[#This Row],[comuna]]&amp;" - "&amp;t_comunas[[#This Row],[id]]</f>
        <v>Tirúa - 08207</v>
      </c>
      <c r="F329">
        <v>82</v>
      </c>
      <c r="G329" t="s">
        <v>108</v>
      </c>
      <c r="H329">
        <v>8</v>
      </c>
      <c r="I329" t="s">
        <v>47</v>
      </c>
      <c r="J329" t="s">
        <v>46</v>
      </c>
      <c r="K329" t="s">
        <v>48</v>
      </c>
      <c r="L329" t="s">
        <v>49</v>
      </c>
    </row>
    <row r="330" spans="3:12">
      <c r="C330" t="s">
        <v>775</v>
      </c>
      <c r="D330" t="s">
        <v>466</v>
      </c>
      <c r="E330" t="str">
        <f>t_comunas[[#This Row],[comuna]]&amp;" - "&amp;t_comunas[[#This Row],[id]]</f>
        <v>Tocopilla - 02301</v>
      </c>
      <c r="F330">
        <v>23</v>
      </c>
      <c r="G330" t="s">
        <v>466</v>
      </c>
      <c r="H330">
        <v>1</v>
      </c>
      <c r="I330" t="s">
        <v>66</v>
      </c>
      <c r="J330" t="s">
        <v>67</v>
      </c>
      <c r="K330" t="s">
        <v>68</v>
      </c>
      <c r="L330" t="s">
        <v>69</v>
      </c>
    </row>
    <row r="331" spans="3:12">
      <c r="C331" t="s">
        <v>776</v>
      </c>
      <c r="D331" t="s">
        <v>777</v>
      </c>
      <c r="E331" t="str">
        <f>t_comunas[[#This Row],[comuna]]&amp;" - "&amp;t_comunas[[#This Row],[id]]</f>
        <v>Toltén - 09118</v>
      </c>
      <c r="F331">
        <v>91</v>
      </c>
      <c r="G331" t="s">
        <v>163</v>
      </c>
      <c r="H331">
        <v>9</v>
      </c>
      <c r="I331" t="s">
        <v>88</v>
      </c>
      <c r="J331" t="s">
        <v>89</v>
      </c>
      <c r="K331" t="s">
        <v>90</v>
      </c>
      <c r="L331" t="s">
        <v>91</v>
      </c>
    </row>
    <row r="332" spans="3:12">
      <c r="C332" t="s">
        <v>778</v>
      </c>
      <c r="D332" t="s">
        <v>779</v>
      </c>
      <c r="E332" t="str">
        <f>t_comunas[[#This Row],[comuna]]&amp;" - "&amp;t_comunas[[#This Row],[id]]</f>
        <v>Tomé - 08111</v>
      </c>
      <c r="F332">
        <v>81</v>
      </c>
      <c r="G332" t="s">
        <v>200</v>
      </c>
      <c r="H332">
        <v>8</v>
      </c>
      <c r="I332" t="s">
        <v>47</v>
      </c>
      <c r="J332" t="s">
        <v>46</v>
      </c>
      <c r="K332" t="s">
        <v>48</v>
      </c>
      <c r="L332" t="s">
        <v>49</v>
      </c>
    </row>
    <row r="333" spans="3:12">
      <c r="C333" t="s">
        <v>780</v>
      </c>
      <c r="D333" t="s">
        <v>781</v>
      </c>
      <c r="E333" t="str">
        <f>t_comunas[[#This Row],[comuna]]&amp;" - "&amp;t_comunas[[#This Row],[id]]</f>
        <v>Torres del Paine - 12402</v>
      </c>
      <c r="F333">
        <v>124</v>
      </c>
      <c r="G333" t="s">
        <v>493</v>
      </c>
      <c r="H333">
        <v>12</v>
      </c>
      <c r="I333" t="s">
        <v>96</v>
      </c>
      <c r="J333" t="s">
        <v>97</v>
      </c>
      <c r="K333" t="s">
        <v>98</v>
      </c>
      <c r="L333" t="s">
        <v>99</v>
      </c>
    </row>
    <row r="334" spans="3:12">
      <c r="C334" t="s">
        <v>782</v>
      </c>
      <c r="D334" t="s">
        <v>783</v>
      </c>
      <c r="E334" t="str">
        <f>t_comunas[[#This Row],[comuna]]&amp;" - "&amp;t_comunas[[#This Row],[id]]</f>
        <v>Tortel - 11303</v>
      </c>
      <c r="F334">
        <v>113</v>
      </c>
      <c r="G334" t="s">
        <v>223</v>
      </c>
      <c r="H334">
        <v>10</v>
      </c>
      <c r="I334" t="s">
        <v>74</v>
      </c>
      <c r="J334" t="s">
        <v>75</v>
      </c>
      <c r="K334" t="s">
        <v>76</v>
      </c>
      <c r="L334" t="s">
        <v>77</v>
      </c>
    </row>
    <row r="335" spans="3:12">
      <c r="C335" t="s">
        <v>784</v>
      </c>
      <c r="D335" t="s">
        <v>785</v>
      </c>
      <c r="E335" t="str">
        <f>t_comunas[[#This Row],[comuna]]&amp;" - "&amp;t_comunas[[#This Row],[id]]</f>
        <v>Traiguén - 09210</v>
      </c>
      <c r="F335">
        <v>92</v>
      </c>
      <c r="G335" t="s">
        <v>87</v>
      </c>
      <c r="H335">
        <v>9</v>
      </c>
      <c r="I335" t="s">
        <v>88</v>
      </c>
      <c r="J335" t="s">
        <v>89</v>
      </c>
      <c r="K335" t="s">
        <v>90</v>
      </c>
      <c r="L335" t="s">
        <v>91</v>
      </c>
    </row>
    <row r="336" spans="3:12">
      <c r="C336" t="s">
        <v>786</v>
      </c>
      <c r="D336" t="s">
        <v>787</v>
      </c>
      <c r="E336" t="str">
        <f>t_comunas[[#This Row],[comuna]]&amp;" - "&amp;t_comunas[[#This Row],[id]]</f>
        <v>Treguaco - 16207</v>
      </c>
      <c r="F336">
        <v>162</v>
      </c>
      <c r="G336" t="s">
        <v>218</v>
      </c>
      <c r="H336">
        <v>16</v>
      </c>
      <c r="I336" t="s">
        <v>123</v>
      </c>
      <c r="J336" t="s">
        <v>124</v>
      </c>
      <c r="K336" t="s">
        <v>125</v>
      </c>
      <c r="L336" t="s">
        <v>126</v>
      </c>
    </row>
    <row r="337" spans="3:12">
      <c r="C337" t="s">
        <v>788</v>
      </c>
      <c r="D337" t="s">
        <v>789</v>
      </c>
      <c r="E337" t="str">
        <f>t_comunas[[#This Row],[comuna]]&amp;" - "&amp;t_comunas[[#This Row],[id]]</f>
        <v>Tucapel - 08312</v>
      </c>
      <c r="F337">
        <v>83</v>
      </c>
      <c r="G337" t="s">
        <v>46</v>
      </c>
      <c r="H337">
        <v>8</v>
      </c>
      <c r="I337" t="s">
        <v>47</v>
      </c>
      <c r="J337" t="s">
        <v>46</v>
      </c>
      <c r="K337" t="s">
        <v>48</v>
      </c>
      <c r="L337" t="s">
        <v>49</v>
      </c>
    </row>
    <row r="338" spans="3:12">
      <c r="C338" t="s">
        <v>790</v>
      </c>
      <c r="D338" t="s">
        <v>265</v>
      </c>
      <c r="E338" t="str">
        <f>t_comunas[[#This Row],[comuna]]&amp;" - "&amp;t_comunas[[#This Row],[id]]</f>
        <v>Valdivia - 14101</v>
      </c>
      <c r="F338">
        <v>141</v>
      </c>
      <c r="G338" t="s">
        <v>265</v>
      </c>
      <c r="H338">
        <v>14</v>
      </c>
      <c r="I338" t="s">
        <v>266</v>
      </c>
      <c r="J338" t="s">
        <v>267</v>
      </c>
      <c r="K338" t="s">
        <v>268</v>
      </c>
      <c r="L338" t="s">
        <v>269</v>
      </c>
    </row>
    <row r="339" spans="3:12">
      <c r="C339" t="s">
        <v>791</v>
      </c>
      <c r="D339" t="s">
        <v>792</v>
      </c>
      <c r="E339" t="str">
        <f>t_comunas[[#This Row],[comuna]]&amp;" - "&amp;t_comunas[[#This Row],[id]]</f>
        <v>Vallenar - 03301</v>
      </c>
      <c r="F339">
        <v>33</v>
      </c>
      <c r="G339" t="s">
        <v>57</v>
      </c>
      <c r="H339">
        <v>3</v>
      </c>
      <c r="I339" t="s">
        <v>58</v>
      </c>
      <c r="J339" t="s">
        <v>59</v>
      </c>
      <c r="K339" t="s">
        <v>60</v>
      </c>
      <c r="L339" t="s">
        <v>61</v>
      </c>
    </row>
    <row r="340" spans="3:12">
      <c r="C340" t="s">
        <v>793</v>
      </c>
      <c r="D340" t="s">
        <v>23</v>
      </c>
      <c r="E340" t="str">
        <f>t_comunas[[#This Row],[comuna]]&amp;" - "&amp;t_comunas[[#This Row],[id]]</f>
        <v>Valparaíso - 05101</v>
      </c>
      <c r="F340">
        <v>51</v>
      </c>
      <c r="G340" t="s">
        <v>23</v>
      </c>
      <c r="H340">
        <v>5</v>
      </c>
      <c r="I340" t="s">
        <v>22</v>
      </c>
      <c r="J340" t="s">
        <v>23</v>
      </c>
      <c r="K340" t="s">
        <v>24</v>
      </c>
      <c r="L340" t="s">
        <v>25</v>
      </c>
    </row>
    <row r="341" spans="3:12">
      <c r="C341" t="s">
        <v>794</v>
      </c>
      <c r="D341" t="s">
        <v>795</v>
      </c>
      <c r="E341" t="str">
        <f>t_comunas[[#This Row],[comuna]]&amp;" - "&amp;t_comunas[[#This Row],[id]]</f>
        <v>Vichuquén - 07309</v>
      </c>
      <c r="F341">
        <v>73</v>
      </c>
      <c r="G341" t="s">
        <v>291</v>
      </c>
      <c r="H341">
        <v>7</v>
      </c>
      <c r="I341" t="s">
        <v>175</v>
      </c>
      <c r="J341" t="s">
        <v>176</v>
      </c>
      <c r="K341" t="s">
        <v>177</v>
      </c>
      <c r="L341" t="s">
        <v>178</v>
      </c>
    </row>
    <row r="342" spans="3:12">
      <c r="C342" t="s">
        <v>796</v>
      </c>
      <c r="D342" t="s">
        <v>797</v>
      </c>
      <c r="E342" t="str">
        <f>t_comunas[[#This Row],[comuna]]&amp;" - "&amp;t_comunas[[#This Row],[id]]</f>
        <v>Victoria - 09211</v>
      </c>
      <c r="F342">
        <v>92</v>
      </c>
      <c r="G342" t="s">
        <v>87</v>
      </c>
      <c r="H342">
        <v>9</v>
      </c>
      <c r="I342" t="s">
        <v>88</v>
      </c>
      <c r="J342" t="s">
        <v>89</v>
      </c>
      <c r="K342" t="s">
        <v>90</v>
      </c>
      <c r="L342" t="s">
        <v>91</v>
      </c>
    </row>
    <row r="343" spans="3:12">
      <c r="C343" t="s">
        <v>798</v>
      </c>
      <c r="D343" t="s">
        <v>799</v>
      </c>
      <c r="E343" t="str">
        <f>t_comunas[[#This Row],[comuna]]&amp;" - "&amp;t_comunas[[#This Row],[id]]</f>
        <v>Vicuña - 04106</v>
      </c>
      <c r="F343">
        <v>41</v>
      </c>
      <c r="G343" t="s">
        <v>80</v>
      </c>
      <c r="H343">
        <v>4</v>
      </c>
      <c r="I343" t="s">
        <v>81</v>
      </c>
      <c r="J343" t="s">
        <v>82</v>
      </c>
      <c r="K343" t="s">
        <v>83</v>
      </c>
      <c r="L343" t="s">
        <v>84</v>
      </c>
    </row>
    <row r="344" spans="3:12">
      <c r="C344" t="s">
        <v>800</v>
      </c>
      <c r="D344" t="s">
        <v>801</v>
      </c>
      <c r="E344" t="str">
        <f>t_comunas[[#This Row],[comuna]]&amp;" - "&amp;t_comunas[[#This Row],[id]]</f>
        <v>Vilcún - 09119</v>
      </c>
      <c r="F344">
        <v>91</v>
      </c>
      <c r="G344" t="s">
        <v>163</v>
      </c>
      <c r="H344">
        <v>9</v>
      </c>
      <c r="I344" t="s">
        <v>88</v>
      </c>
      <c r="J344" t="s">
        <v>89</v>
      </c>
      <c r="K344" t="s">
        <v>90</v>
      </c>
      <c r="L344" t="s">
        <v>91</v>
      </c>
    </row>
    <row r="345" spans="3:12">
      <c r="C345" t="s">
        <v>802</v>
      </c>
      <c r="D345" t="s">
        <v>803</v>
      </c>
      <c r="E345" t="str">
        <f>t_comunas[[#This Row],[comuna]]&amp;" - "&amp;t_comunas[[#This Row],[id]]</f>
        <v>Villa Alegre - 07407</v>
      </c>
      <c r="F345">
        <v>74</v>
      </c>
      <c r="G345" t="s">
        <v>236</v>
      </c>
      <c r="H345">
        <v>7</v>
      </c>
      <c r="I345" t="s">
        <v>175</v>
      </c>
      <c r="J345" t="s">
        <v>176</v>
      </c>
      <c r="K345" t="s">
        <v>177</v>
      </c>
      <c r="L345" t="s">
        <v>178</v>
      </c>
    </row>
    <row r="346" spans="3:12">
      <c r="C346" t="s">
        <v>804</v>
      </c>
      <c r="D346" t="s">
        <v>805</v>
      </c>
      <c r="E346" t="str">
        <f>t_comunas[[#This Row],[comuna]]&amp;" - "&amp;t_comunas[[#This Row],[id]]</f>
        <v>Villa Alemana - 05804</v>
      </c>
      <c r="F346">
        <v>58</v>
      </c>
      <c r="G346" t="s">
        <v>415</v>
      </c>
      <c r="H346">
        <v>5</v>
      </c>
      <c r="I346" t="s">
        <v>22</v>
      </c>
      <c r="J346" t="s">
        <v>23</v>
      </c>
      <c r="K346" t="s">
        <v>24</v>
      </c>
      <c r="L346" t="s">
        <v>25</v>
      </c>
    </row>
    <row r="347" spans="3:12">
      <c r="C347" t="s">
        <v>806</v>
      </c>
      <c r="D347" t="s">
        <v>807</v>
      </c>
      <c r="E347" t="str">
        <f>t_comunas[[#This Row],[comuna]]&amp;" - "&amp;t_comunas[[#This Row],[id]]</f>
        <v>Villarrica - 09120</v>
      </c>
      <c r="F347">
        <v>91</v>
      </c>
      <c r="G347" t="s">
        <v>163</v>
      </c>
      <c r="H347">
        <v>9</v>
      </c>
      <c r="I347" t="s">
        <v>88</v>
      </c>
      <c r="J347" t="s">
        <v>89</v>
      </c>
      <c r="K347" t="s">
        <v>90</v>
      </c>
      <c r="L347" t="s">
        <v>91</v>
      </c>
    </row>
    <row r="348" spans="3:12">
      <c r="C348" t="s">
        <v>808</v>
      </c>
      <c r="D348" t="s">
        <v>809</v>
      </c>
      <c r="E348" t="str">
        <f>t_comunas[[#This Row],[comuna]]&amp;" - "&amp;t_comunas[[#This Row],[id]]</f>
        <v>Viña del Mar - 05109</v>
      </c>
      <c r="F348">
        <v>51</v>
      </c>
      <c r="G348" t="s">
        <v>23</v>
      </c>
      <c r="H348">
        <v>5</v>
      </c>
      <c r="I348" t="s">
        <v>22</v>
      </c>
      <c r="J348" t="s">
        <v>23</v>
      </c>
      <c r="K348" t="s">
        <v>24</v>
      </c>
      <c r="L348" t="s">
        <v>25</v>
      </c>
    </row>
    <row r="349" spans="3:12">
      <c r="C349" t="s">
        <v>810</v>
      </c>
      <c r="D349" t="s">
        <v>811</v>
      </c>
      <c r="E349" t="str">
        <f>t_comunas[[#This Row],[comuna]]&amp;" - "&amp;t_comunas[[#This Row],[id]]</f>
        <v>Vitacura - 13132</v>
      </c>
      <c r="F349">
        <v>131</v>
      </c>
      <c r="G349" t="s">
        <v>181</v>
      </c>
      <c r="H349">
        <v>13</v>
      </c>
      <c r="I349" t="s">
        <v>34</v>
      </c>
      <c r="J349" t="s">
        <v>35</v>
      </c>
      <c r="K349" t="s">
        <v>36</v>
      </c>
      <c r="L349" t="s">
        <v>37</v>
      </c>
    </row>
    <row r="350" spans="3:12">
      <c r="C350" t="s">
        <v>812</v>
      </c>
      <c r="D350" t="s">
        <v>813</v>
      </c>
      <c r="E350" t="str">
        <f>t_comunas[[#This Row],[comuna]]&amp;" - "&amp;t_comunas[[#This Row],[id]]</f>
        <v>Yerbas Buenas - 07408</v>
      </c>
      <c r="F350">
        <v>74</v>
      </c>
      <c r="G350" t="s">
        <v>236</v>
      </c>
      <c r="H350">
        <v>7</v>
      </c>
      <c r="I350" t="s">
        <v>175</v>
      </c>
      <c r="J350" t="s">
        <v>176</v>
      </c>
      <c r="K350" t="s">
        <v>177</v>
      </c>
      <c r="L350" t="s">
        <v>178</v>
      </c>
    </row>
    <row r="351" spans="3:12">
      <c r="C351" t="s">
        <v>814</v>
      </c>
      <c r="D351" t="s">
        <v>815</v>
      </c>
      <c r="E351" t="str">
        <f>t_comunas[[#This Row],[comuna]]&amp;" - "&amp;t_comunas[[#This Row],[id]]</f>
        <v>Yumbel - 08313</v>
      </c>
      <c r="F351">
        <v>83</v>
      </c>
      <c r="G351" t="s">
        <v>46</v>
      </c>
      <c r="H351">
        <v>8</v>
      </c>
      <c r="I351" t="s">
        <v>47</v>
      </c>
      <c r="J351" t="s">
        <v>46</v>
      </c>
      <c r="K351" t="s">
        <v>48</v>
      </c>
      <c r="L351" t="s">
        <v>49</v>
      </c>
    </row>
    <row r="352" spans="3:12">
      <c r="C352" t="s">
        <v>816</v>
      </c>
      <c r="D352" t="s">
        <v>817</v>
      </c>
      <c r="E352" t="str">
        <f>t_comunas[[#This Row],[comuna]]&amp;" - "&amp;t_comunas[[#This Row],[id]]</f>
        <v>Yungay - 16109</v>
      </c>
      <c r="F352">
        <v>161</v>
      </c>
      <c r="G352" t="s">
        <v>122</v>
      </c>
      <c r="H352">
        <v>16</v>
      </c>
      <c r="I352" t="s">
        <v>123</v>
      </c>
      <c r="J352" t="s">
        <v>124</v>
      </c>
      <c r="K352" t="s">
        <v>125</v>
      </c>
      <c r="L352" t="s">
        <v>126</v>
      </c>
    </row>
    <row r="353" spans="3:12">
      <c r="C353" t="s">
        <v>818</v>
      </c>
      <c r="D353" t="s">
        <v>819</v>
      </c>
      <c r="E353" t="str">
        <f>t_comunas[[#This Row],[comuna]]&amp;" - "&amp;t_comunas[[#This Row],[id]]</f>
        <v>Zapallar - 05405</v>
      </c>
      <c r="F353">
        <v>54</v>
      </c>
      <c r="G353" t="s">
        <v>129</v>
      </c>
      <c r="H353">
        <v>5</v>
      </c>
      <c r="I353" t="s">
        <v>22</v>
      </c>
      <c r="J353" t="s">
        <v>23</v>
      </c>
      <c r="K353" t="s">
        <v>24</v>
      </c>
      <c r="L353" t="s">
        <v>25</v>
      </c>
    </row>
  </sheetData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B1452-F31C-4F0F-8BC5-144ED141457C}">
  <sheetPr codeName="Hoja1">
    <tabColor rgb="FF0C165A"/>
  </sheetPr>
  <dimension ref="A1:G61"/>
  <sheetViews>
    <sheetView showGridLines="0" showRowColHeaders="0" tabSelected="1" workbookViewId="0">
      <pane ySplit="8" topLeftCell="A9" activePane="bottomLeft" state="frozen"/>
      <selection pane="bottomLeft" activeCell="A13" sqref="A13"/>
    </sheetView>
  </sheetViews>
  <sheetFormatPr defaultColWidth="0" defaultRowHeight="15" customHeight="1" zeroHeight="1"/>
  <cols>
    <col min="1" max="1" width="15.7109375" customWidth="1"/>
    <col min="2" max="2" width="4.5703125" customWidth="1"/>
    <col min="3" max="3" width="7" customWidth="1"/>
    <col min="4" max="4" width="26.28515625" bestFit="1" customWidth="1"/>
    <col min="5" max="5" width="49.85546875" customWidth="1"/>
    <col min="6" max="6" width="10.5703125" customWidth="1"/>
    <col min="7" max="7" width="15.7109375" customWidth="1"/>
    <col min="8" max="8" width="0" hidden="1" customWidth="1"/>
  </cols>
  <sheetData>
    <row r="1" spans="2:7" ht="45" customHeight="1">
      <c r="G1" s="20"/>
    </row>
    <row r="2" spans="2:7"/>
    <row r="3" spans="2:7"/>
    <row r="4" spans="2:7"/>
    <row r="5" spans="2:7"/>
    <row r="6" spans="2:7"/>
    <row r="7" spans="2:7"/>
    <row r="8" spans="2:7"/>
    <row r="9" spans="2:7"/>
    <row r="10" spans="2:7" ht="15.75">
      <c r="B10" s="64" t="s">
        <v>820</v>
      </c>
    </row>
    <row r="11" spans="2:7"/>
    <row r="12" spans="2:7" ht="24.95" customHeight="1">
      <c r="C12" s="23" t="s">
        <v>821</v>
      </c>
      <c r="D12" s="24" t="s">
        <v>822</v>
      </c>
      <c r="E12" s="23" t="s">
        <v>823</v>
      </c>
    </row>
    <row r="13" spans="2:7" ht="80.099999999999994" customHeight="1">
      <c r="C13" s="46">
        <f t="shared" ref="C13:C17" si="0">MAX(C12)+1</f>
        <v>1</v>
      </c>
      <c r="D13" s="25" t="s">
        <v>824</v>
      </c>
      <c r="E13" s="25" t="s">
        <v>825</v>
      </c>
    </row>
    <row r="14" spans="2:7" ht="45" customHeight="1">
      <c r="C14" s="46">
        <f t="shared" si="0"/>
        <v>2</v>
      </c>
      <c r="D14" s="25" t="s">
        <v>826</v>
      </c>
      <c r="E14" s="25" t="s">
        <v>827</v>
      </c>
    </row>
    <row r="15" spans="2:7" ht="20.100000000000001" customHeight="1">
      <c r="C15" s="46">
        <f t="shared" si="0"/>
        <v>3</v>
      </c>
      <c r="D15" s="25" t="s">
        <v>828</v>
      </c>
      <c r="E15" s="25" t="s">
        <v>829</v>
      </c>
    </row>
    <row r="16" spans="2:7" ht="35.1" customHeight="1">
      <c r="C16" s="46">
        <f t="shared" si="0"/>
        <v>4</v>
      </c>
      <c r="D16" s="25" t="s">
        <v>830</v>
      </c>
      <c r="E16" s="25" t="s">
        <v>831</v>
      </c>
    </row>
    <row r="17" spans="2:5" ht="45" customHeight="1">
      <c r="C17" s="46">
        <f t="shared" si="0"/>
        <v>5</v>
      </c>
      <c r="D17" s="25" t="s">
        <v>832</v>
      </c>
      <c r="E17" s="25" t="s">
        <v>833</v>
      </c>
    </row>
    <row r="18" spans="2:5" ht="75">
      <c r="C18" s="47">
        <f>MAX(C17)+1</f>
        <v>6</v>
      </c>
      <c r="D18" s="26" t="s">
        <v>834</v>
      </c>
      <c r="E18" s="26" t="s">
        <v>835</v>
      </c>
    </row>
    <row r="19" spans="2:5" ht="35.1" customHeight="1">
      <c r="C19" s="47">
        <f>MAX(C18)+1</f>
        <v>7</v>
      </c>
      <c r="D19" s="26" t="s">
        <v>836</v>
      </c>
      <c r="E19" s="26" t="s">
        <v>837</v>
      </c>
    </row>
    <row r="20" spans="2:5"/>
    <row r="21" spans="2:5">
      <c r="C21" s="45"/>
      <c r="D21" s="39"/>
      <c r="E21" s="39"/>
    </row>
    <row r="22" spans="2:5" ht="15.75">
      <c r="B22" s="64" t="s">
        <v>838</v>
      </c>
      <c r="C22" s="45"/>
      <c r="D22" s="39"/>
      <c r="E22" s="39"/>
    </row>
    <row r="23" spans="2:5">
      <c r="B23" s="30"/>
      <c r="C23" s="45"/>
      <c r="D23" s="39"/>
      <c r="E23" s="39"/>
    </row>
    <row r="24" spans="2:5" ht="24.95" customHeight="1">
      <c r="C24" s="48" t="s">
        <v>821</v>
      </c>
      <c r="D24" s="49" t="s">
        <v>822</v>
      </c>
      <c r="E24" s="50" t="s">
        <v>823</v>
      </c>
    </row>
    <row r="25" spans="2:5" ht="35.1" customHeight="1">
      <c r="C25" s="40">
        <f t="shared" ref="C25:C28" si="1">MAX(C24)+1</f>
        <v>1</v>
      </c>
      <c r="D25" s="39" t="s">
        <v>839</v>
      </c>
      <c r="E25" s="39" t="s">
        <v>840</v>
      </c>
    </row>
    <row r="26" spans="2:5" ht="35.1" customHeight="1">
      <c r="C26" s="40">
        <f t="shared" si="1"/>
        <v>2</v>
      </c>
      <c r="D26" s="39" t="s">
        <v>841</v>
      </c>
      <c r="E26" s="39" t="s">
        <v>842</v>
      </c>
    </row>
    <row r="27" spans="2:5" ht="35.1" customHeight="1">
      <c r="C27" s="40">
        <f t="shared" si="1"/>
        <v>3</v>
      </c>
      <c r="D27" s="39" t="s">
        <v>843</v>
      </c>
      <c r="E27" s="39" t="s">
        <v>844</v>
      </c>
    </row>
    <row r="28" spans="2:5" ht="35.1" customHeight="1">
      <c r="C28" s="40">
        <f t="shared" si="1"/>
        <v>4</v>
      </c>
      <c r="D28" s="39" t="s">
        <v>845</v>
      </c>
      <c r="E28" s="39" t="s">
        <v>846</v>
      </c>
    </row>
    <row r="29" spans="2:5">
      <c r="C29" s="45"/>
      <c r="D29" s="39"/>
      <c r="E29" s="39"/>
    </row>
    <row r="30" spans="2:5"/>
    <row r="31" spans="2:5" ht="15.75">
      <c r="B31" s="64" t="s">
        <v>847</v>
      </c>
    </row>
    <row r="32" spans="2:5"/>
    <row r="33" spans="3:5" ht="24.95" customHeight="1">
      <c r="C33" s="21" t="s">
        <v>821</v>
      </c>
      <c r="D33" s="21" t="s">
        <v>822</v>
      </c>
      <c r="E33" s="21" t="s">
        <v>823</v>
      </c>
    </row>
    <row r="34" spans="3:5" ht="50.1" customHeight="1">
      <c r="C34" s="40">
        <f t="shared" ref="C34:C43" si="2">MAX(C33)+1</f>
        <v>1</v>
      </c>
      <c r="D34" s="25" t="s">
        <v>848</v>
      </c>
      <c r="E34" s="27" t="s">
        <v>849</v>
      </c>
    </row>
    <row r="35" spans="3:5" ht="23.1" customHeight="1">
      <c r="C35" s="40">
        <f t="shared" si="2"/>
        <v>2</v>
      </c>
      <c r="D35" s="25" t="s">
        <v>824</v>
      </c>
      <c r="E35" s="27" t="s">
        <v>850</v>
      </c>
    </row>
    <row r="36" spans="3:5" ht="23.1" customHeight="1">
      <c r="C36" s="40">
        <f t="shared" si="2"/>
        <v>3</v>
      </c>
      <c r="D36" s="25" t="s">
        <v>826</v>
      </c>
      <c r="E36" s="27" t="s">
        <v>829</v>
      </c>
    </row>
    <row r="37" spans="3:5" ht="30">
      <c r="C37" s="40">
        <f t="shared" si="2"/>
        <v>4</v>
      </c>
      <c r="D37" s="25" t="s">
        <v>851</v>
      </c>
      <c r="E37" s="27" t="s">
        <v>852</v>
      </c>
    </row>
    <row r="38" spans="3:5" ht="30" customHeight="1">
      <c r="C38" s="40">
        <f t="shared" si="2"/>
        <v>5</v>
      </c>
      <c r="D38" s="25" t="s">
        <v>853</v>
      </c>
      <c r="E38" s="27" t="s">
        <v>854</v>
      </c>
    </row>
    <row r="39" spans="3:5" ht="30" customHeight="1">
      <c r="C39" s="40">
        <f t="shared" si="2"/>
        <v>6</v>
      </c>
      <c r="D39" s="25" t="s">
        <v>855</v>
      </c>
      <c r="E39" s="27" t="s">
        <v>856</v>
      </c>
    </row>
    <row r="40" spans="3:5" ht="47.45" customHeight="1">
      <c r="C40" s="40">
        <f t="shared" si="2"/>
        <v>7</v>
      </c>
      <c r="D40" s="25" t="s">
        <v>857</v>
      </c>
      <c r="E40" s="27" t="s">
        <v>858</v>
      </c>
    </row>
    <row r="41" spans="3:5" ht="62.1" customHeight="1">
      <c r="C41" s="40">
        <f t="shared" si="2"/>
        <v>8</v>
      </c>
      <c r="D41" s="25" t="s">
        <v>859</v>
      </c>
      <c r="E41" s="27" t="s">
        <v>860</v>
      </c>
    </row>
    <row r="42" spans="3:5" ht="75">
      <c r="C42" s="40">
        <f t="shared" si="2"/>
        <v>9</v>
      </c>
      <c r="D42" s="25" t="s">
        <v>861</v>
      </c>
      <c r="E42" s="27" t="s">
        <v>862</v>
      </c>
    </row>
    <row r="43" spans="3:5" ht="35.1" customHeight="1">
      <c r="C43" s="40">
        <f t="shared" si="2"/>
        <v>10</v>
      </c>
      <c r="D43" s="25" t="s">
        <v>92</v>
      </c>
      <c r="E43" s="27" t="s">
        <v>863</v>
      </c>
    </row>
    <row r="44" spans="3:5" ht="99.95" customHeight="1">
      <c r="C44" s="40">
        <f>MAX(C43)+1</f>
        <v>11</v>
      </c>
      <c r="D44" s="25" t="s">
        <v>864</v>
      </c>
      <c r="E44" s="27" t="s">
        <v>865</v>
      </c>
    </row>
    <row r="45" spans="3:5" ht="75">
      <c r="C45" s="40">
        <f>MAX(C44)+1</f>
        <v>12</v>
      </c>
      <c r="D45" s="25" t="s">
        <v>18</v>
      </c>
      <c r="E45" s="27" t="s">
        <v>866</v>
      </c>
    </row>
    <row r="46" spans="3:5">
      <c r="C46" s="45"/>
      <c r="D46" s="39"/>
      <c r="E46" s="39"/>
    </row>
    <row r="47" spans="3:5">
      <c r="C47" s="45"/>
      <c r="D47" s="39"/>
      <c r="E47" s="39"/>
    </row>
    <row r="48" spans="3:5">
      <c r="C48" s="45"/>
      <c r="D48" s="39"/>
      <c r="E48" s="39"/>
    </row>
    <row r="49" spans="1:7" ht="39.950000000000003" customHeight="1"/>
    <row r="50" spans="1:7"/>
    <row r="51" spans="1:7"/>
    <row r="52" spans="1:7"/>
    <row r="53" spans="1:7"/>
    <row r="54" spans="1:7"/>
    <row r="55" spans="1:7"/>
    <row r="56" spans="1:7"/>
    <row r="57" spans="1:7" ht="23.25" customHeight="1">
      <c r="B57" s="31"/>
      <c r="C57" s="31"/>
      <c r="D57" s="31"/>
      <c r="E57" s="31"/>
      <c r="F57" s="31"/>
      <c r="G57" s="31"/>
    </row>
    <row r="58" spans="1:7" ht="15" customHeight="1"/>
    <row r="59" spans="1:7" ht="15" customHeight="1"/>
    <row r="60" spans="1:7" ht="15" customHeight="1"/>
    <row r="61" spans="1:7" ht="15" customHeight="1">
      <c r="A61" s="34" t="s">
        <v>867</v>
      </c>
      <c r="B61" s="31"/>
      <c r="C61" s="31"/>
      <c r="D61" s="31"/>
      <c r="E61" s="31"/>
      <c r="F61" s="31"/>
      <c r="G61" s="31"/>
    </row>
  </sheetData>
  <sheetProtection algorithmName="SHA-512" hashValue="Xmv6ACYsbbdeT4wqCWUbgmgqIvwFCnSvpUan50JPA074/0QYXcN/pF5lbRjsJmVzGT0jMSaRkFCJQV0nh+Abwg==" saltValue="Lpt3xBHmZjj4CqSbQT0k1w==" spinCount="100000" sheet="1" objects="1" scenarios="1"/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15DCB-F975-4B89-B96E-2BF26655F177}">
  <sheetPr codeName="Sheet6">
    <tabColor rgb="FF1B7D0F"/>
  </sheetPr>
  <dimension ref="A1:N17"/>
  <sheetViews>
    <sheetView showGridLines="0" showRowColHeaders="0" workbookViewId="0">
      <selection activeCell="E6" sqref="E6:F6"/>
    </sheetView>
  </sheetViews>
  <sheetFormatPr defaultColWidth="0" defaultRowHeight="15" zeroHeight="1"/>
  <cols>
    <col min="1" max="2" width="3.5703125" customWidth="1"/>
    <col min="3" max="3" width="20.140625" customWidth="1"/>
    <col min="4" max="4" width="2.28515625" customWidth="1"/>
    <col min="5" max="5" width="25.5703125" customWidth="1"/>
    <col min="6" max="6" width="8.7109375" customWidth="1"/>
    <col min="7" max="7" width="4.5703125" customWidth="1"/>
    <col min="8" max="8" width="32.5703125" customWidth="1"/>
    <col min="9" max="9" width="4.5703125" customWidth="1"/>
    <col min="10" max="10" width="7.42578125" bestFit="1" customWidth="1"/>
    <col min="11" max="11" width="17.140625" customWidth="1"/>
    <col min="12" max="13" width="2.5703125" customWidth="1"/>
    <col min="14" max="14" width="15.5703125" customWidth="1"/>
    <col min="15" max="16384" width="8.7109375" hidden="1"/>
  </cols>
  <sheetData>
    <row r="1" spans="3:14" ht="45" customHeight="1">
      <c r="N1" s="20"/>
    </row>
    <row r="2" spans="3:14"/>
    <row r="3" spans="3:14"/>
    <row r="4" spans="3:14"/>
    <row r="5" spans="3:14" ht="6.95" customHeight="1" thickBot="1"/>
    <row r="6" spans="3:14" ht="45" customHeight="1" thickTop="1" thickBot="1">
      <c r="C6" s="12" t="s">
        <v>868</v>
      </c>
      <c r="D6" s="13"/>
      <c r="E6" s="69"/>
      <c r="F6" s="70"/>
      <c r="H6" s="12" t="s">
        <v>869</v>
      </c>
      <c r="I6" s="13"/>
      <c r="J6" s="67"/>
      <c r="K6" s="67"/>
      <c r="L6" s="67"/>
      <c r="M6" s="68"/>
    </row>
    <row r="7" spans="3:14" ht="6.95" customHeight="1" thickTop="1" thickBot="1"/>
    <row r="8" spans="3:14" ht="45" customHeight="1" thickTop="1" thickBot="1">
      <c r="C8" s="12" t="s">
        <v>870</v>
      </c>
      <c r="D8" s="13"/>
      <c r="E8" s="18"/>
      <c r="F8" s="33"/>
      <c r="H8" s="12" t="s">
        <v>871</v>
      </c>
      <c r="I8" s="13"/>
      <c r="J8" s="67"/>
      <c r="K8" s="67"/>
      <c r="L8" s="67"/>
      <c r="M8" s="68"/>
    </row>
    <row r="9" spans="3:14" ht="36.75" thickTop="1">
      <c r="E9" s="8" t="s">
        <v>872</v>
      </c>
      <c r="F9" s="10" t="s">
        <v>873</v>
      </c>
    </row>
    <row r="10" spans="3:14" ht="6.95" customHeight="1" thickBot="1"/>
    <row r="11" spans="3:14" ht="45" customHeight="1" thickTop="1" thickBot="1">
      <c r="C11" s="12" t="s">
        <v>874</v>
      </c>
      <c r="D11" s="13"/>
      <c r="E11" s="71"/>
      <c r="F11" s="72"/>
      <c r="G11" s="9"/>
      <c r="H11" s="19"/>
      <c r="I11" s="11"/>
      <c r="J11" s="14">
        <v>569</v>
      </c>
      <c r="K11" s="19"/>
    </row>
    <row r="12" spans="3:14" ht="15" customHeight="1" thickTop="1">
      <c r="C12" s="7"/>
      <c r="E12" s="73" t="s">
        <v>875</v>
      </c>
      <c r="F12" s="73"/>
      <c r="H12" s="8" t="s">
        <v>876</v>
      </c>
      <c r="K12" s="8" t="s">
        <v>877</v>
      </c>
    </row>
    <row r="13" spans="3:14" ht="6.95" customHeight="1" thickBot="1"/>
    <row r="14" spans="3:14" ht="45" customHeight="1" thickTop="1" thickBot="1">
      <c r="C14" s="12" t="s">
        <v>878</v>
      </c>
      <c r="D14" s="13"/>
      <c r="E14" s="71"/>
      <c r="F14" s="72"/>
      <c r="G14" s="11"/>
      <c r="H14" s="19"/>
      <c r="I14" s="11"/>
      <c r="J14" s="14">
        <v>569</v>
      </c>
      <c r="K14" s="19"/>
    </row>
    <row r="15" spans="3:14" ht="15" customHeight="1" thickTop="1">
      <c r="C15" s="7"/>
      <c r="E15" s="66" t="s">
        <v>875</v>
      </c>
      <c r="F15" s="66"/>
      <c r="H15" s="8" t="s">
        <v>876</v>
      </c>
      <c r="K15" s="8" t="s">
        <v>877</v>
      </c>
    </row>
    <row r="16" spans="3:14" ht="6.95" customHeight="1"/>
    <row r="17" ht="45" customHeight="1"/>
  </sheetData>
  <sheetProtection algorithmName="SHA-512" hashValue="dmAyqk4m5eh5cmi8bGton7EuiVn/avxMLiChuzICniFPPrN4srTlFEXSSlGdEX+ev4t6EAj5w8TeIYjOk94meQ==" saltValue="B9EgLwI+WKqEOJ9KjigQOg==" spinCount="100000" sheet="1" objects="1" scenarios="1" selectLockedCells="1"/>
  <sortState xmlns:xlrd2="http://schemas.microsoft.com/office/spreadsheetml/2017/richdata2" ref="B5:C17">
    <sortCondition ref="B5:B17"/>
  </sortState>
  <mergeCells count="7">
    <mergeCell ref="E15:F15"/>
    <mergeCell ref="J6:M6"/>
    <mergeCell ref="J8:M8"/>
    <mergeCell ref="E6:F6"/>
    <mergeCell ref="E11:F11"/>
    <mergeCell ref="E14:F14"/>
    <mergeCell ref="E12:F12"/>
  </mergeCells>
  <dataValidations count="6">
    <dataValidation allowBlank="1" showInputMessage="1" showErrorMessage="1" promptTitle="Área de cobertura geográfica" prompt="Ámbito de Operación_x000a_Indique el área geográfica donde la organización trabaja. Puede ser:_x000a_ ◙ Todo el territorio nacional continental._x000a_ ◙ Una comuna, provincia o región específica._x000a_ ◙ Un grupo de comunas, provincias o regiones (sean adyacentes o no)." sqref="J8" xr:uid="{A4BFD5AF-EF6D-4B7E-8746-AD79A53DDD80}"/>
    <dataValidation type="custom" allowBlank="1" showInputMessage="1" showErrorMessage="1" errorTitle="¡Error!" error="Asegúrese de ingresar únicamente los ocho dígitos de su teléfono celular." sqref="K14 K11" xr:uid="{D9FB1583-29A8-49AC-BA79-19C32306F084}">
      <formula1>AND(ISNUMBER(K11),LEN(K11)=8)</formula1>
    </dataValidation>
    <dataValidation type="custom" allowBlank="1" showInputMessage="1" showErrorMessage="1" errorTitle="¡Error!" error="El RUT debe tener 8 dígitos de largo (caracteres numéricos)._x000a_Por ejemplo, 61234567" promptTitle="RUT / Identificación fiscal" prompt="Ingrese el RUT:_x000a_ ◙ SIN puntos_x000a_ ◙ SIN guión" sqref="E8" xr:uid="{CB53BC44-A52B-4E81-BF9E-FE8A8E058051}">
      <formula1>AND(ISNUMBER(c_rut_org),LEN(c_rut_org)=8)</formula1>
    </dataValidation>
    <dataValidation allowBlank="1" showInputMessage="1" showErrorMessage="1" promptTitle="Dirección Institucional" prompt="Formato libre, que logre ser ubicable en servicios como Google Maps." sqref="J6" xr:uid="{8C31C5DA-2A8C-4261-8B41-83F09F4A235B}"/>
    <dataValidation type="custom" allowBlank="1" showInputMessage="1" showErrorMessage="1" errorTitle="¡Error!" error="Asegúrese de ingresar un correo electrónico con formato válido:_x000a__x000a_ejemplo@correo.cl" sqref="H14 H11" xr:uid="{B6F4D34B-726E-4F3F-9E35-C024F71100AD}">
      <formula1>AND(ISNUMBER(FIND("@",H11)),ISNUMBER(FIND(".",H11)),ISERROR(FIND(" ",H11)))</formula1>
    </dataValidation>
    <dataValidation type="custom" allowBlank="1" showInputMessage="1" showErrorMessage="1" errorTitle="¡Error!" error="Solamente debe ingresar el dígito verificador._x000a_Este puede ser cualquier número del 0 al 9 o la letra K." promptTitle="Dígito Verificador" prompt="Ingrese solamente el dígito verificador." sqref="F8" xr:uid="{B250F66E-6732-4372-B2A1-26CB361293AB}">
      <formula1>AND(LEN(F8)=1,OR(AND(F8&gt;=0,F8&lt;=9),F8="K"))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FD0FF-60B2-4D6E-9891-1D0E11642DFC}">
  <sheetPr codeName="Sheet2">
    <tabColor theme="8" tint="-0.249977111117893"/>
  </sheetPr>
  <dimension ref="A1:F29"/>
  <sheetViews>
    <sheetView showGridLines="0" showRowColHeaders="0" workbookViewId="0">
      <pane ySplit="14" topLeftCell="A15" activePane="bottomLeft" state="frozen"/>
      <selection pane="bottomLeft" activeCell="D15" sqref="D15"/>
    </sheetView>
  </sheetViews>
  <sheetFormatPr defaultColWidth="0" defaultRowHeight="15" zeroHeight="1"/>
  <cols>
    <col min="1" max="2" width="2.140625" customWidth="1"/>
    <col min="3" max="3" width="10.5703125" customWidth="1"/>
    <col min="4" max="4" width="25.5703125" customWidth="1"/>
    <col min="5" max="5" width="49.85546875" customWidth="1"/>
    <col min="6" max="6" width="8.7109375" customWidth="1"/>
    <col min="7" max="16384" width="8.7109375" hidden="1"/>
  </cols>
  <sheetData>
    <row r="1" spans="4:6"/>
    <row r="2" spans="4:6" ht="29.45" customHeight="1"/>
    <row r="3" spans="4:6"/>
    <row r="4" spans="4:6" ht="20.100000000000001" customHeight="1" thickBot="1"/>
    <row r="5" spans="4:6" ht="31.5" thickTop="1" thickBot="1">
      <c r="D5" s="12" t="s">
        <v>839</v>
      </c>
      <c r="E5" s="32"/>
    </row>
    <row r="6" spans="4:6" ht="9.6" customHeight="1" thickTop="1" thickBot="1">
      <c r="D6" s="42"/>
    </row>
    <row r="7" spans="4:6" ht="31.5" thickTop="1" thickBot="1">
      <c r="D7" s="12" t="s">
        <v>841</v>
      </c>
      <c r="E7" s="43" t="str" cm="1">
        <f t="array" aca="1" ref="E7" ca="1">autentica</f>
        <v/>
      </c>
    </row>
    <row r="8" spans="4:6" ht="9.6" customHeight="1" thickTop="1" thickBot="1">
      <c r="D8" s="42"/>
    </row>
    <row r="9" spans="4:6" ht="30" customHeight="1" thickTop="1" thickBot="1">
      <c r="D9" s="12" t="s">
        <v>843</v>
      </c>
      <c r="E9" s="44"/>
    </row>
    <row r="10" spans="4:6" ht="9.6" customHeight="1" thickTop="1" thickBot="1">
      <c r="D10" s="42"/>
    </row>
    <row r="11" spans="4:6" ht="30" customHeight="1" thickTop="1" thickBot="1">
      <c r="D11" s="12" t="s">
        <v>845</v>
      </c>
      <c r="E11" s="32"/>
    </row>
    <row r="12" spans="4:6" ht="15.75" thickTop="1"/>
    <row r="13" spans="4:6">
      <c r="D13" s="3"/>
      <c r="E13" s="3"/>
    </row>
    <row r="14" spans="4:6" ht="24.95" customHeight="1">
      <c r="D14" s="41" t="s">
        <v>879</v>
      </c>
      <c r="E14" s="52" t="s">
        <v>880</v>
      </c>
    </row>
    <row r="15" spans="4:6">
      <c r="D15" s="29"/>
      <c r="E15" s="53"/>
      <c r="F15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16" spans="4:6">
      <c r="D16" s="29"/>
      <c r="E16" s="53"/>
      <c r="F16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17" spans="4:6">
      <c r="D17" s="29"/>
      <c r="E17" s="53"/>
      <c r="F17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18" spans="4:6">
      <c r="D18" s="29"/>
      <c r="E18" s="53"/>
      <c r="F18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19" spans="4:6">
      <c r="D19" s="29"/>
      <c r="E19" s="53"/>
      <c r="F19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0" spans="4:6">
      <c r="D20" s="29"/>
      <c r="E20" s="53"/>
      <c r="F20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1" spans="4:6">
      <c r="D21" s="29"/>
      <c r="E21" s="53"/>
      <c r="F21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2" spans="4:6">
      <c r="D22" s="29"/>
      <c r="E22" s="53"/>
      <c r="F22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3" spans="4:6">
      <c r="D23" s="29"/>
      <c r="E23" s="53"/>
      <c r="F23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4" spans="4:6">
      <c r="D24" s="29"/>
      <c r="E24" s="53"/>
      <c r="F24" s="51" t="str">
        <f>IF(Table6[[#This Row],[Dirección IP Pública]]&lt;&gt;"",IF(LEN(Table6[[#This Row],[Descripción por qué es Necesaria]])&lt;11,"Favor completar descripción.",""),
IF(AND(Table6[[#This Row],[Descripción por qué es Necesaria]]&lt;&gt;"",Table6[[#This Row],[Dirección IP Pública]]=""),"No olvide indicar la IP",""))</f>
        <v/>
      </c>
    </row>
    <row r="25" spans="4:6"/>
    <row r="26" spans="4:6"/>
    <row r="27" spans="4:6"/>
    <row r="28" spans="4:6"/>
    <row r="29" spans="4:6"/>
  </sheetData>
  <sheetProtection algorithmName="SHA-512" hashValue="4ngDfbk4agwqw3YoFb7ZLDtQ6obvh4/i5VG2t4L9avXeTpmOMv/KbKBFhwL6fUnyyhrfRpp5u9dAFPgnHS3VTg==" saltValue="w02RCUlsPlFOZW9mgmpt7A==" spinCount="100000" sheet="1" objects="1" scenarios="1"/>
  <dataValidations count="3">
    <dataValidation type="list" allowBlank="1" showInputMessage="1" showErrorMessage="1" sqref="E5" xr:uid="{F7C6DFD7-3FB7-493E-AA0C-D0754456EED0}">
      <formula1>integra</formula1>
    </dataValidation>
    <dataValidation type="whole" allowBlank="1" showInputMessage="1" showErrorMessage="1" sqref="E9" xr:uid="{4277DEA6-1B59-4653-BE6B-8EA97AD46C6E}">
      <formula1>1</formula1>
      <formula2>99999999</formula2>
    </dataValidation>
    <dataValidation allowBlank="1" showInputMessage="1" showErrorMessage="1" promptTitle="Horarios de Operación" prompt="Indique los horarios en los que se espera que el sistema de teleprotección genere envíos de datos. Si hay horarios diferenciados por días, indíquelos con el detalle apropiado._x000a_Ej.:_x000a_- Días semana: 8-20; fines de semana: 9-18._x000a_- L-J: 8:30-19; V-D: 9-15:45." sqref="E11" xr:uid="{3BC735AB-EB2F-4F87-8C3A-41675043765B}"/>
  </dataValidations>
  <pageMargins left="0.7" right="0.7" top="0.75" bottom="0.75" header="0.3" footer="0.3"/>
  <ignoredErrors>
    <ignoredError sqref="E7" unlockedFormula="1"/>
  </ignoredErrors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B7CA4-C080-40E7-8197-9ACA37ABBC59}">
  <sheetPr codeName="Sheet7">
    <tabColor rgb="FF203AE2"/>
  </sheetPr>
  <dimension ref="A1:K29"/>
  <sheetViews>
    <sheetView showGridLines="0" showRowColHeaders="0" workbookViewId="0">
      <pane ySplit="7" topLeftCell="A8" activePane="bottomLeft" state="frozen"/>
      <selection pane="bottomLeft" activeCell="H8" sqref="H8"/>
    </sheetView>
  </sheetViews>
  <sheetFormatPr defaultColWidth="0" defaultRowHeight="15" zeroHeight="1"/>
  <cols>
    <col min="1" max="2" width="4.5703125" customWidth="1"/>
    <col min="3" max="8" width="18.140625" customWidth="1"/>
    <col min="9" max="9" width="10.5703125" customWidth="1"/>
    <col min="10" max="10" width="6.5703125" customWidth="1"/>
    <col min="11" max="11" width="15.5703125" hidden="1" customWidth="1"/>
    <col min="12" max="16384" width="8.7109375" hidden="1"/>
  </cols>
  <sheetData>
    <row r="1" spans="3:11" ht="45" customHeight="1">
      <c r="K1" s="20"/>
    </row>
    <row r="2" spans="3:11"/>
    <row r="3" spans="3:11" ht="22.5" customHeight="1"/>
    <row r="4" spans="3:11"/>
    <row r="5" spans="3:11">
      <c r="K5" s="63"/>
    </row>
    <row r="6" spans="3:11" ht="20.45" customHeight="1">
      <c r="C6" s="3"/>
      <c r="D6" s="3"/>
      <c r="E6" s="3"/>
      <c r="F6" s="3"/>
      <c r="G6" s="3"/>
      <c r="H6" s="3"/>
      <c r="I6" s="3"/>
    </row>
    <row r="7" spans="3:11" ht="45">
      <c r="C7" s="17" t="s">
        <v>824</v>
      </c>
      <c r="D7" s="17" t="s">
        <v>826</v>
      </c>
      <c r="E7" s="17" t="s">
        <v>828</v>
      </c>
      <c r="F7" s="17" t="s">
        <v>830</v>
      </c>
      <c r="G7" s="17" t="s">
        <v>832</v>
      </c>
      <c r="H7" s="17" t="s">
        <v>834</v>
      </c>
      <c r="I7" s="17" t="s">
        <v>836</v>
      </c>
    </row>
    <row r="8" spans="3:11">
      <c r="C8" s="54"/>
      <c r="D8" s="55"/>
      <c r="E8" s="55"/>
      <c r="F8" s="55"/>
      <c r="G8" s="55"/>
      <c r="H8" s="53"/>
      <c r="I8" s="56" t="b">
        <v>0</v>
      </c>
      <c r="J8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9" spans="3:11">
      <c r="C9" s="54"/>
      <c r="D9" s="55"/>
      <c r="E9" s="55"/>
      <c r="F9" s="55"/>
      <c r="G9" s="55"/>
      <c r="H9" s="53"/>
      <c r="I9" s="56" t="b">
        <v>0</v>
      </c>
      <c r="J9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0" spans="3:11">
      <c r="C10" s="54"/>
      <c r="D10" s="55"/>
      <c r="E10" s="55"/>
      <c r="F10" s="55"/>
      <c r="G10" s="55"/>
      <c r="H10" s="53"/>
      <c r="I10" s="56" t="b">
        <v>0</v>
      </c>
      <c r="J10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1" spans="3:11">
      <c r="C11" s="54"/>
      <c r="D11" s="55"/>
      <c r="E11" s="55"/>
      <c r="F11" s="55"/>
      <c r="G11" s="55"/>
      <c r="H11" s="53"/>
      <c r="I11" s="56" t="b">
        <v>0</v>
      </c>
      <c r="J11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2" spans="3:11">
      <c r="C12" s="54"/>
      <c r="D12" s="55"/>
      <c r="E12" s="55"/>
      <c r="F12" s="55"/>
      <c r="G12" s="55"/>
      <c r="H12" s="53"/>
      <c r="I12" s="56" t="b">
        <v>0</v>
      </c>
      <c r="J12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3" spans="3:11">
      <c r="C13" s="54"/>
      <c r="D13" s="55"/>
      <c r="E13" s="55"/>
      <c r="F13" s="55"/>
      <c r="G13" s="55"/>
      <c r="H13" s="53"/>
      <c r="I13" s="56" t="b">
        <v>0</v>
      </c>
      <c r="J13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4" spans="3:11">
      <c r="C14" s="54"/>
      <c r="D14" s="55"/>
      <c r="E14" s="55"/>
      <c r="F14" s="55"/>
      <c r="G14" s="55"/>
      <c r="H14" s="53"/>
      <c r="I14" s="56" t="b">
        <v>0</v>
      </c>
      <c r="J14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5" spans="3:11">
      <c r="C15" s="54"/>
      <c r="D15" s="55"/>
      <c r="E15" s="55"/>
      <c r="F15" s="55"/>
      <c r="G15" s="55"/>
      <c r="H15" s="53"/>
      <c r="I15" s="56" t="b">
        <v>0</v>
      </c>
      <c r="J15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6" spans="3:11">
      <c r="C16" s="54"/>
      <c r="D16" s="55"/>
      <c r="E16" s="55"/>
      <c r="F16" s="55"/>
      <c r="G16" s="55"/>
      <c r="H16" s="53"/>
      <c r="I16" s="56" t="b">
        <v>0</v>
      </c>
      <c r="J16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7" spans="3:10">
      <c r="C17" s="54"/>
      <c r="D17" s="55"/>
      <c r="E17" s="55"/>
      <c r="F17" s="55"/>
      <c r="G17" s="55"/>
      <c r="H17" s="53"/>
      <c r="I17" s="56" t="b">
        <v>0</v>
      </c>
      <c r="J17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8" spans="3:10">
      <c r="C18" s="54"/>
      <c r="D18" s="55"/>
      <c r="E18" s="55"/>
      <c r="F18" s="55"/>
      <c r="G18" s="55"/>
      <c r="H18" s="53"/>
      <c r="I18" s="56" t="b">
        <v>0</v>
      </c>
      <c r="J18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19" spans="3:10">
      <c r="C19" s="54"/>
      <c r="D19" s="55"/>
      <c r="E19" s="55"/>
      <c r="F19" s="55"/>
      <c r="G19" s="55"/>
      <c r="H19" s="53"/>
      <c r="I19" s="56" t="b">
        <v>0</v>
      </c>
      <c r="J19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20" spans="3:10">
      <c r="C20" s="54"/>
      <c r="D20" s="55"/>
      <c r="E20" s="55"/>
      <c r="F20" s="55"/>
      <c r="G20" s="55"/>
      <c r="H20" s="53"/>
      <c r="I20" s="56" t="b">
        <v>0</v>
      </c>
      <c r="J20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21" spans="3:10">
      <c r="C21" s="54"/>
      <c r="D21" s="55"/>
      <c r="E21" s="55"/>
      <c r="F21" s="55"/>
      <c r="G21" s="55"/>
      <c r="H21" s="53"/>
      <c r="I21" s="56" t="b">
        <v>0</v>
      </c>
      <c r="J21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22" spans="3:10">
      <c r="C22" s="54"/>
      <c r="D22" s="55"/>
      <c r="E22" s="55"/>
      <c r="F22" s="55"/>
      <c r="G22" s="55"/>
      <c r="H22" s="53"/>
      <c r="I22" s="56" t="b">
        <v>0</v>
      </c>
      <c r="J22" s="37" t="str">
        <f>IF(LEN(CONCATENATE($C$9,$C$10,$C$11,$C$12,$C$13,$C$14,$C$15,$C$16,$C$17,$C$18,$C$19,$C$20,$C$21,$C$22))=0,"ok",
IF(OR(AND(LEN(Table7[[#This Row],[Marca]])=0,Table7[[#This Row],[Cantidad de Cámaras Vinculadas]]=0),AND(LEN(Table7[[#This Row],[Marca]])&gt;0,Table7[[#This Row],[Cantidad de Cámaras Vinculadas]]&gt;0)),"ok","!"))</f>
        <v>ok</v>
      </c>
    </row>
    <row r="23" spans="3:10"/>
    <row r="24" spans="3:10">
      <c r="C24" s="28" t="s">
        <v>881</v>
      </c>
      <c r="D24" s="36">
        <f>COUNTA(Table7[Marca])</f>
        <v>0</v>
      </c>
      <c r="F24" s="28" t="s">
        <v>882</v>
      </c>
      <c r="G24" s="36">
        <f>COUNTA(Table7[Cantidad de Cámaras Vinculadas])</f>
        <v>0</v>
      </c>
      <c r="H24" s="65"/>
    </row>
    <row r="25" spans="3:10" ht="14.45" customHeight="1">
      <c r="C25" s="74" t="str">
        <f>IF(D24&gt;1,IF(IFERROR(SEARCH("!",_xlfn.CONCAT($J$8:$J$22)),0)=0,"","No olvide indicar la cantidad de cámaras vinculadas a cada Gestor de Videos."),"Recuerde que si solamente cuenta con un único Gestor de Videos, no es necesario indicar la cantidad de cámaras vinculadas.")</f>
        <v>Recuerde que si solamente cuenta con un único Gestor de Videos, no es necesario indicar la cantidad de cámaras vinculadas.</v>
      </c>
      <c r="D25" s="74"/>
      <c r="E25" s="74"/>
      <c r="F25" s="74"/>
      <c r="G25" s="4"/>
      <c r="H25" s="4"/>
    </row>
    <row r="26" spans="3:10">
      <c r="C26" s="74"/>
      <c r="D26" s="74"/>
      <c r="E26" s="74"/>
      <c r="F26" s="74"/>
      <c r="G26" s="4"/>
      <c r="H26" s="4"/>
    </row>
    <row r="27" spans="3:10">
      <c r="C27" s="22"/>
      <c r="D27" s="22"/>
      <c r="E27" s="22"/>
      <c r="F27" s="22"/>
      <c r="G27" s="4"/>
      <c r="H27" s="4"/>
    </row>
    <row r="28" spans="3:10">
      <c r="C28" s="22"/>
      <c r="D28" s="22"/>
      <c r="E28" s="22"/>
      <c r="F28" s="22"/>
      <c r="G28" s="4"/>
      <c r="H28" s="4"/>
    </row>
    <row r="29" spans="3:10"/>
  </sheetData>
  <sheetProtection algorithmName="SHA-512" hashValue="vZZLsTruN9GZ47rncF8n9kN4tJjJLftQDp4cs8Xk1scHpYipEnUAyHkflDa2VuFfhpN6Dnev0bkNLd3N58MMww==" saltValue="QQFuexl/pS0rLjPDYCvK5g==" spinCount="100000" sheet="1" objects="1" scenarios="1"/>
  <protectedRanges>
    <protectedRange sqref="C8 C10:C22 D8:I22" name="Rango1"/>
  </protectedRanges>
  <mergeCells count="1">
    <mergeCell ref="C25:F26"/>
  </mergeCells>
  <conditionalFormatting sqref="C25:F26">
    <cfRule type="expression" dxfId="29" priority="2">
      <formula>LEFT($C$25)="N"</formula>
    </cfRule>
  </conditionalFormatting>
  <conditionalFormatting sqref="C8:I22">
    <cfRule type="expression" dxfId="28" priority="1">
      <formula>$J8="!"</formula>
    </cfRule>
  </conditionalFormatting>
  <dataValidations count="8">
    <dataValidation allowBlank="1" showInputMessage="1" showErrorMessage="1" promptTitle="Marca del Gestor de Video" prompt="Indique la marca del gestor de videos que utilizan._x000a__x000a_En caso de que dispongan de más de un gestor, le pedimos que los liste uno por uno en la tabla, usando una fila para cada uno." sqref="C7" xr:uid="{8960EB46-C0B5-4E6D-9F1E-794344F3C32E}"/>
    <dataValidation allowBlank="1" showInputMessage="1" showErrorMessage="1" promptTitle="Cantidad de Cámaras Vinculadas" prompt="Indicar cantidad de cámaras SOLAMENTE cuando cuenten con más de un Gestor de Videos en la organización." sqref="G7" xr:uid="{D074E262-842F-4F33-B508-E4F062BD8578}"/>
    <dataValidation allowBlank="1" showInputMessage="1" showErrorMessage="1" promptTitle="Versión" prompt="Indique la versión del software._x000a_Ejemplo: 3.12" sqref="E7" xr:uid="{1FC0497F-1B82-463B-B939-B72AA022C1D9}"/>
    <dataValidation type="whole" allowBlank="1" showInputMessage="1" showErrorMessage="1" sqref="F8:G22" xr:uid="{78E68C6E-D01D-4B6F-BBBA-79D234E1859B}">
      <formula1>0</formula1>
      <formula2>999999</formula2>
    </dataValidation>
    <dataValidation allowBlank="1" showInputMessage="1" showErrorMessage="1" promptTitle="Modelo del Gestor de Video" prompt="Indique el modelo del gestor de video. Generalmente, corresponde al nombre comercial del producto." sqref="D7" xr:uid="{6E54AC1F-4B45-44EA-918B-BAB785BB6EFF}"/>
    <dataValidation allowBlank="1" showInputMessage="1" showErrorMessage="1" promptTitle="Cantidad de Licencias Activas" prompt="Indique la cantidad de licencias adquiridas y activas con las que cuenta la organización." sqref="F7" xr:uid="{00A4AA2E-699C-41A5-AD8F-477227D5A4D6}"/>
    <dataValidation allowBlank="1" showInputMessage="1" showErrorMessage="1" promptTitle="Capacidades del Gestor de Video" prompt="Seleccione la capacidad de su gestor de Video._x000a_Puede ser:_x000a_ ◙ LPR: Capacidad de lectura de placa patente._x000a_ ◙ VMS: Gestor de videos, recibe flujos de cámaras._x000a_ ◙ LPR + VMS: Posee ambas capacidades." sqref="H7" xr:uid="{B316653B-B8BC-456E-935D-FC295A2B1910}"/>
    <dataValidation type="list" allowBlank="1" showInputMessage="1" showErrorMessage="1" promptTitle="Capacidades del Gestor de Video" prompt="Seleccione la capacidad de su gestor de Video._x000a_Puede ser:_x000a_ ◙ LPR: Capacidad de lectura de placa patente._x000a_ ◙ VMS: Gestor de videos, recibe flujos de cámaras._x000a_ ◙ LPR + VMS: Posee ambas capacidades." sqref="H8:H22" xr:uid="{1176DA87-0129-4A0F-A967-AA38275AAECE}">
      <formula1>"LPR,VMS,LPR + VMS"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D2B2B-5811-4387-AF3D-DBE7D5DEDDB2}">
  <sheetPr codeName="Sheet4">
    <tabColor rgb="FF930D1D"/>
  </sheetPr>
  <dimension ref="A1:U1033"/>
  <sheetViews>
    <sheetView showGridLines="0" showRowColHeaders="0" workbookViewId="0">
      <pane ySplit="9" topLeftCell="A10" activePane="bottomLeft" state="frozen"/>
      <selection pane="bottomLeft" activeCell="L10" sqref="L10"/>
    </sheetView>
  </sheetViews>
  <sheetFormatPr defaultColWidth="0" defaultRowHeight="14.45" customHeight="1" zeroHeight="1"/>
  <cols>
    <col min="1" max="2" width="2.140625" customWidth="1"/>
    <col min="3" max="3" width="50.5703125" customWidth="1"/>
    <col min="4" max="11" width="16.28515625" customWidth="1"/>
    <col min="12" max="12" width="19.140625" bestFit="1" customWidth="1"/>
    <col min="13" max="13" width="16.28515625" customWidth="1"/>
    <col min="14" max="14" width="40.5703125" customWidth="1"/>
    <col min="15" max="15" width="5.5703125" hidden="1" customWidth="1"/>
    <col min="16" max="17" width="8.7109375" hidden="1" customWidth="1"/>
    <col min="18" max="18" width="15.5703125" customWidth="1"/>
    <col min="19" max="19" width="20.5703125" hidden="1" customWidth="1"/>
    <col min="20" max="20" width="15.5703125" hidden="1" customWidth="1"/>
    <col min="21" max="21" width="0" hidden="1" customWidth="1"/>
    <col min="22" max="16384" width="8.7109375" hidden="1"/>
  </cols>
  <sheetData>
    <row r="1" spans="3:18" ht="45" customHeight="1">
      <c r="R1" s="20"/>
    </row>
    <row r="2" spans="3:18" ht="15"/>
    <row r="3" spans="3:18" ht="15">
      <c r="D3" s="5" t="s">
        <v>883</v>
      </c>
      <c r="E3" s="6">
        <f>IF(SUM(t_unittrackers[len])&gt;0,COUNTIF(t_unittrackers[reg_parcial],TRUE),0)</f>
        <v>3</v>
      </c>
    </row>
    <row r="4" spans="3:18" ht="15">
      <c r="D4" s="5" t="s">
        <v>884</v>
      </c>
      <c r="E4" s="6">
        <f>COUNTIF(t_unittrackers[full_reg],TRUE)</f>
        <v>0</v>
      </c>
    </row>
    <row r="5" spans="3:18" ht="15"/>
    <row r="6" spans="3:18" ht="15"/>
    <row r="7" spans="3:18" ht="15"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3:18" ht="15">
      <c r="C8" s="35" t="s">
        <v>885</v>
      </c>
      <c r="D8" s="35" t="s">
        <v>885</v>
      </c>
      <c r="E8" s="35" t="s">
        <v>885</v>
      </c>
      <c r="F8" s="35" t="s">
        <v>885</v>
      </c>
      <c r="G8" s="35" t="s">
        <v>885</v>
      </c>
      <c r="H8" s="35" t="s">
        <v>885</v>
      </c>
      <c r="I8" s="35" t="s">
        <v>885</v>
      </c>
      <c r="J8" s="62" t="s">
        <v>886</v>
      </c>
      <c r="K8" s="35" t="s">
        <v>885</v>
      </c>
      <c r="L8" s="35" t="s">
        <v>885</v>
      </c>
      <c r="M8" s="35" t="s">
        <v>885</v>
      </c>
      <c r="N8" s="35" t="s">
        <v>885</v>
      </c>
      <c r="O8" s="35"/>
    </row>
    <row r="9" spans="3:18" ht="35.1" customHeight="1">
      <c r="C9" s="17" t="s">
        <v>887</v>
      </c>
      <c r="D9" s="17" t="s">
        <v>824</v>
      </c>
      <c r="E9" s="17" t="s">
        <v>826</v>
      </c>
      <c r="F9" s="17" t="s">
        <v>851</v>
      </c>
      <c r="G9" s="17" t="s">
        <v>853</v>
      </c>
      <c r="H9" s="17" t="s">
        <v>855</v>
      </c>
      <c r="I9" s="17" t="s">
        <v>857</v>
      </c>
      <c r="J9" s="17" t="s">
        <v>859</v>
      </c>
      <c r="K9" s="17" t="s">
        <v>861</v>
      </c>
      <c r="L9" s="17" t="s">
        <v>864</v>
      </c>
      <c r="M9" s="17" t="s">
        <v>18</v>
      </c>
      <c r="N9" s="17" t="s">
        <v>92</v>
      </c>
      <c r="O9" s="17" t="s">
        <v>888</v>
      </c>
      <c r="P9" s="17" t="s">
        <v>889</v>
      </c>
      <c r="Q9" s="17" t="s">
        <v>890</v>
      </c>
    </row>
    <row r="10" spans="3:18" ht="14.45" customHeight="1">
      <c r="C10" s="57"/>
      <c r="D10" s="58"/>
      <c r="E10" s="58"/>
      <c r="F10" s="58"/>
      <c r="G10" s="59"/>
      <c r="H10" s="59"/>
      <c r="I10" s="58"/>
      <c r="J10" s="58"/>
      <c r="K10" s="58"/>
      <c r="L10" s="58" t="s">
        <v>891</v>
      </c>
      <c r="M10" s="58"/>
      <c r="N10" s="58"/>
      <c r="O1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20</v>
      </c>
      <c r="P1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1</v>
      </c>
      <c r="R10" s="38" t="str">
        <f>IF(t_unittrackers[[#This Row],[full_reg]],"completo","incompleto")</f>
        <v>incompleto</v>
      </c>
    </row>
    <row r="11" spans="3:18" ht="14.45" customHeight="1">
      <c r="C11" s="57"/>
      <c r="D11" s="58"/>
      <c r="E11" s="58"/>
      <c r="F11" s="58"/>
      <c r="G11" s="59"/>
      <c r="H11" s="59"/>
      <c r="I11" s="58"/>
      <c r="J11" s="58"/>
      <c r="K11" s="58"/>
      <c r="L11" s="58" t="s">
        <v>892</v>
      </c>
      <c r="M11" s="58"/>
      <c r="N11" s="58"/>
      <c r="O1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19</v>
      </c>
      <c r="P1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1</v>
      </c>
      <c r="R11" s="38" t="str">
        <f>IF(t_unittrackers[[#This Row],[full_reg]],"completo","incompleto")</f>
        <v>incompleto</v>
      </c>
    </row>
    <row r="12" spans="3:18" ht="14.45" customHeight="1">
      <c r="C12" s="57"/>
      <c r="D12" s="58"/>
      <c r="E12" s="58"/>
      <c r="F12" s="58"/>
      <c r="G12" s="59"/>
      <c r="H12" s="59"/>
      <c r="I12" s="58"/>
      <c r="J12" s="58"/>
      <c r="K12" s="58"/>
      <c r="L12" s="58" t="s">
        <v>893</v>
      </c>
      <c r="M12" s="58"/>
      <c r="N12" s="58"/>
      <c r="O1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10</v>
      </c>
      <c r="P1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1</v>
      </c>
      <c r="R12" s="38" t="str">
        <f>IF(t_unittrackers[[#This Row],[full_reg]],"completo","incompleto")</f>
        <v>incompleto</v>
      </c>
    </row>
    <row r="13" spans="3:18" ht="14.45" customHeight="1">
      <c r="C13" s="57"/>
      <c r="D13" s="58"/>
      <c r="E13" s="58"/>
      <c r="F13" s="58"/>
      <c r="G13" s="59"/>
      <c r="H13" s="59"/>
      <c r="I13" s="58"/>
      <c r="J13" s="58"/>
      <c r="K13" s="58"/>
      <c r="L13" s="58"/>
      <c r="M13" s="58"/>
      <c r="N13" s="58"/>
      <c r="O1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3" s="38" t="str">
        <f>IF(t_unittrackers[[#This Row],[full_reg]],"completo","incompleto")</f>
        <v>incompleto</v>
      </c>
    </row>
    <row r="14" spans="3:18" ht="14.45" customHeight="1">
      <c r="C14" s="57"/>
      <c r="D14" s="58"/>
      <c r="E14" s="58"/>
      <c r="F14" s="58"/>
      <c r="G14" s="59"/>
      <c r="H14" s="59"/>
      <c r="I14" s="58"/>
      <c r="J14" s="58"/>
      <c r="K14" s="58"/>
      <c r="L14" s="58"/>
      <c r="M14" s="58"/>
      <c r="N14" s="58"/>
      <c r="O1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4" s="38" t="str">
        <f>IF(t_unittrackers[[#This Row],[full_reg]],"completo","incompleto")</f>
        <v>incompleto</v>
      </c>
    </row>
    <row r="15" spans="3:18" ht="14.45" customHeight="1">
      <c r="C15" s="57"/>
      <c r="D15" s="58"/>
      <c r="E15" s="58"/>
      <c r="F15" s="58"/>
      <c r="G15" s="59"/>
      <c r="H15" s="59"/>
      <c r="I15" s="58"/>
      <c r="J15" s="58"/>
      <c r="K15" s="58"/>
      <c r="L15" s="58"/>
      <c r="M15" s="58"/>
      <c r="N15" s="58"/>
      <c r="O1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5" s="38" t="str">
        <f>IF(t_unittrackers[[#This Row],[full_reg]],"completo","incompleto")</f>
        <v>incompleto</v>
      </c>
    </row>
    <row r="16" spans="3:18" ht="14.45" customHeight="1">
      <c r="C16" s="57"/>
      <c r="D16" s="58"/>
      <c r="E16" s="58"/>
      <c r="F16" s="58"/>
      <c r="G16" s="59"/>
      <c r="H16" s="59"/>
      <c r="I16" s="58"/>
      <c r="J16" s="58"/>
      <c r="K16" s="58"/>
      <c r="L16" s="58"/>
      <c r="M16" s="58"/>
      <c r="N16" s="58"/>
      <c r="O1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6" s="38" t="str">
        <f>IF(t_unittrackers[[#This Row],[full_reg]],"completo","incompleto")</f>
        <v>incompleto</v>
      </c>
    </row>
    <row r="17" spans="3:18" ht="14.45" customHeight="1">
      <c r="C17" s="57"/>
      <c r="D17" s="58"/>
      <c r="E17" s="58"/>
      <c r="F17" s="58"/>
      <c r="G17" s="59"/>
      <c r="H17" s="59"/>
      <c r="I17" s="58"/>
      <c r="J17" s="58"/>
      <c r="K17" s="58"/>
      <c r="L17" s="58"/>
      <c r="M17" s="58"/>
      <c r="N17" s="58"/>
      <c r="O1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7" s="38" t="str">
        <f>IF(t_unittrackers[[#This Row],[full_reg]],"completo","incompleto")</f>
        <v>incompleto</v>
      </c>
    </row>
    <row r="18" spans="3:18" ht="14.45" customHeight="1">
      <c r="C18" s="57"/>
      <c r="D18" s="58"/>
      <c r="E18" s="58"/>
      <c r="F18" s="58"/>
      <c r="G18" s="59"/>
      <c r="H18" s="59"/>
      <c r="I18" s="58"/>
      <c r="J18" s="58"/>
      <c r="K18" s="58"/>
      <c r="L18" s="58"/>
      <c r="M18" s="58"/>
      <c r="N18" s="58"/>
      <c r="O1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8" s="38" t="str">
        <f>IF(t_unittrackers[[#This Row],[full_reg]],"completo","incompleto")</f>
        <v>incompleto</v>
      </c>
    </row>
    <row r="19" spans="3:18" ht="14.45" customHeight="1">
      <c r="C19" s="57"/>
      <c r="D19" s="58"/>
      <c r="E19" s="58"/>
      <c r="F19" s="58"/>
      <c r="G19" s="59"/>
      <c r="H19" s="59"/>
      <c r="I19" s="58"/>
      <c r="J19" s="58"/>
      <c r="K19" s="58"/>
      <c r="L19" s="58"/>
      <c r="M19" s="58"/>
      <c r="N19" s="58"/>
      <c r="O1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9" s="38" t="str">
        <f>IF(t_unittrackers[[#This Row],[full_reg]],"completo","incompleto")</f>
        <v>incompleto</v>
      </c>
    </row>
    <row r="20" spans="3:18" ht="14.45" customHeight="1">
      <c r="C20" s="57"/>
      <c r="D20" s="58"/>
      <c r="E20" s="58"/>
      <c r="F20" s="58"/>
      <c r="G20" s="59"/>
      <c r="H20" s="59"/>
      <c r="I20" s="58"/>
      <c r="J20" s="58"/>
      <c r="K20" s="58"/>
      <c r="L20" s="58"/>
      <c r="M20" s="58"/>
      <c r="N20" s="58"/>
      <c r="O2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0" s="38" t="str">
        <f>IF(t_unittrackers[[#This Row],[full_reg]],"completo","incompleto")</f>
        <v>incompleto</v>
      </c>
    </row>
    <row r="21" spans="3:18" ht="14.45" customHeight="1">
      <c r="C21" s="57"/>
      <c r="D21" s="58"/>
      <c r="E21" s="58"/>
      <c r="F21" s="58"/>
      <c r="G21" s="59"/>
      <c r="H21" s="59"/>
      <c r="I21" s="58"/>
      <c r="J21" s="58"/>
      <c r="K21" s="58"/>
      <c r="L21" s="58"/>
      <c r="M21" s="58"/>
      <c r="N21" s="58"/>
      <c r="O2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1" s="38" t="str">
        <f>IF(t_unittrackers[[#This Row],[full_reg]],"completo","incompleto")</f>
        <v>incompleto</v>
      </c>
    </row>
    <row r="22" spans="3:18" ht="14.45" customHeight="1">
      <c r="C22" s="57"/>
      <c r="D22" s="58"/>
      <c r="E22" s="58"/>
      <c r="F22" s="58"/>
      <c r="G22" s="59"/>
      <c r="H22" s="59"/>
      <c r="I22" s="58"/>
      <c r="J22" s="58"/>
      <c r="K22" s="58"/>
      <c r="L22" s="58"/>
      <c r="M22" s="58"/>
      <c r="N22" s="58"/>
      <c r="O2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2" s="38" t="str">
        <f>IF(t_unittrackers[[#This Row],[full_reg]],"completo","incompleto")</f>
        <v>incompleto</v>
      </c>
    </row>
    <row r="23" spans="3:18" ht="14.45" customHeight="1">
      <c r="C23" s="57"/>
      <c r="D23" s="58"/>
      <c r="E23" s="58"/>
      <c r="F23" s="58"/>
      <c r="G23" s="59"/>
      <c r="H23" s="59"/>
      <c r="I23" s="58"/>
      <c r="J23" s="58"/>
      <c r="K23" s="58"/>
      <c r="L23" s="58"/>
      <c r="M23" s="58"/>
      <c r="N23" s="58"/>
      <c r="O2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3" s="38" t="str">
        <f>IF(t_unittrackers[[#This Row],[full_reg]],"completo","incompleto")</f>
        <v>incompleto</v>
      </c>
    </row>
    <row r="24" spans="3:18" ht="14.45" customHeight="1">
      <c r="C24" s="57"/>
      <c r="D24" s="58"/>
      <c r="E24" s="58"/>
      <c r="F24" s="58"/>
      <c r="G24" s="59"/>
      <c r="H24" s="59"/>
      <c r="I24" s="58"/>
      <c r="J24" s="58"/>
      <c r="K24" s="58"/>
      <c r="L24" s="58"/>
      <c r="M24" s="58"/>
      <c r="N24" s="58"/>
      <c r="O2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4" s="38" t="str">
        <f>IF(t_unittrackers[[#This Row],[full_reg]],"completo","incompleto")</f>
        <v>incompleto</v>
      </c>
    </row>
    <row r="25" spans="3:18" ht="14.45" customHeight="1">
      <c r="C25" s="57"/>
      <c r="D25" s="58"/>
      <c r="E25" s="58"/>
      <c r="F25" s="58"/>
      <c r="G25" s="59"/>
      <c r="H25" s="59"/>
      <c r="I25" s="58"/>
      <c r="J25" s="58"/>
      <c r="K25" s="58"/>
      <c r="L25" s="58"/>
      <c r="M25" s="58"/>
      <c r="N25" s="58"/>
      <c r="O2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5" s="38" t="str">
        <f>IF(t_unittrackers[[#This Row],[full_reg]],"completo","incompleto")</f>
        <v>incompleto</v>
      </c>
    </row>
    <row r="26" spans="3:18" ht="14.45" customHeight="1">
      <c r="C26" s="57"/>
      <c r="D26" s="58"/>
      <c r="E26" s="58"/>
      <c r="F26" s="58"/>
      <c r="G26" s="59"/>
      <c r="H26" s="59"/>
      <c r="I26" s="58"/>
      <c r="J26" s="58"/>
      <c r="K26" s="58"/>
      <c r="L26" s="58"/>
      <c r="M26" s="58"/>
      <c r="N26" s="58"/>
      <c r="O2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6" s="38" t="str">
        <f>IF(t_unittrackers[[#This Row],[full_reg]],"completo","incompleto")</f>
        <v>incompleto</v>
      </c>
    </row>
    <row r="27" spans="3:18" ht="14.45" customHeight="1">
      <c r="C27" s="57"/>
      <c r="D27" s="58"/>
      <c r="E27" s="58"/>
      <c r="F27" s="58"/>
      <c r="G27" s="59"/>
      <c r="H27" s="59"/>
      <c r="I27" s="58"/>
      <c r="J27" s="58"/>
      <c r="K27" s="58"/>
      <c r="L27" s="58"/>
      <c r="M27" s="58"/>
      <c r="N27" s="58"/>
      <c r="O2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7" s="38" t="str">
        <f>IF(t_unittrackers[[#This Row],[full_reg]],"completo","incompleto")</f>
        <v>incompleto</v>
      </c>
    </row>
    <row r="28" spans="3:18" ht="14.45" customHeight="1">
      <c r="C28" s="57"/>
      <c r="D28" s="58"/>
      <c r="E28" s="58"/>
      <c r="F28" s="58"/>
      <c r="G28" s="59"/>
      <c r="H28" s="59"/>
      <c r="I28" s="58"/>
      <c r="J28" s="58"/>
      <c r="K28" s="58"/>
      <c r="L28" s="58"/>
      <c r="M28" s="58"/>
      <c r="N28" s="58"/>
      <c r="O2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8" s="38" t="str">
        <f>IF(t_unittrackers[[#This Row],[full_reg]],"completo","incompleto")</f>
        <v>incompleto</v>
      </c>
    </row>
    <row r="29" spans="3:18" ht="14.45" customHeight="1">
      <c r="C29" s="57"/>
      <c r="D29" s="58"/>
      <c r="E29" s="58"/>
      <c r="F29" s="58"/>
      <c r="G29" s="59"/>
      <c r="H29" s="59"/>
      <c r="I29" s="58"/>
      <c r="J29" s="58"/>
      <c r="K29" s="58"/>
      <c r="L29" s="58"/>
      <c r="M29" s="58"/>
      <c r="N29" s="58"/>
      <c r="O2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2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2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29" s="38" t="str">
        <f>IF(t_unittrackers[[#This Row],[full_reg]],"completo","incompleto")</f>
        <v>incompleto</v>
      </c>
    </row>
    <row r="30" spans="3:18" ht="14.45" customHeight="1">
      <c r="C30" s="57"/>
      <c r="D30" s="58"/>
      <c r="E30" s="58"/>
      <c r="F30" s="58"/>
      <c r="G30" s="59"/>
      <c r="H30" s="59"/>
      <c r="I30" s="58"/>
      <c r="J30" s="58"/>
      <c r="K30" s="58"/>
      <c r="L30" s="58"/>
      <c r="M30" s="58"/>
      <c r="N30" s="58"/>
      <c r="O3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0" s="38" t="str">
        <f>IF(t_unittrackers[[#This Row],[full_reg]],"completo","incompleto")</f>
        <v>incompleto</v>
      </c>
    </row>
    <row r="31" spans="3:18" ht="14.45" customHeight="1">
      <c r="C31" s="57"/>
      <c r="D31" s="58"/>
      <c r="E31" s="58"/>
      <c r="F31" s="58"/>
      <c r="G31" s="59"/>
      <c r="H31" s="59"/>
      <c r="I31" s="58"/>
      <c r="J31" s="58"/>
      <c r="K31" s="58"/>
      <c r="L31" s="58"/>
      <c r="M31" s="58"/>
      <c r="N31" s="58"/>
      <c r="O3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1" s="38" t="str">
        <f>IF(t_unittrackers[[#This Row],[full_reg]],"completo","incompleto")</f>
        <v>incompleto</v>
      </c>
    </row>
    <row r="32" spans="3:18" ht="14.45" customHeight="1">
      <c r="C32" s="57"/>
      <c r="D32" s="58"/>
      <c r="E32" s="58"/>
      <c r="F32" s="58"/>
      <c r="G32" s="59"/>
      <c r="H32" s="59"/>
      <c r="I32" s="58"/>
      <c r="J32" s="58"/>
      <c r="K32" s="58"/>
      <c r="L32" s="58"/>
      <c r="M32" s="58"/>
      <c r="N32" s="58"/>
      <c r="O3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2" s="38" t="str">
        <f>IF(t_unittrackers[[#This Row],[full_reg]],"completo","incompleto")</f>
        <v>incompleto</v>
      </c>
    </row>
    <row r="33" spans="3:18" ht="14.45" customHeight="1">
      <c r="C33" s="57"/>
      <c r="D33" s="58"/>
      <c r="E33" s="58"/>
      <c r="F33" s="58"/>
      <c r="G33" s="59"/>
      <c r="H33" s="59"/>
      <c r="I33" s="58"/>
      <c r="J33" s="58"/>
      <c r="K33" s="58"/>
      <c r="L33" s="58"/>
      <c r="M33" s="58"/>
      <c r="N33" s="58"/>
      <c r="O3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3" s="38" t="str">
        <f>IF(t_unittrackers[[#This Row],[full_reg]],"completo","incompleto")</f>
        <v>incompleto</v>
      </c>
    </row>
    <row r="34" spans="3:18" ht="14.45" customHeight="1">
      <c r="C34" s="57"/>
      <c r="D34" s="58"/>
      <c r="E34" s="58"/>
      <c r="F34" s="58"/>
      <c r="G34" s="59"/>
      <c r="H34" s="59"/>
      <c r="I34" s="58"/>
      <c r="J34" s="58"/>
      <c r="K34" s="58"/>
      <c r="L34" s="58"/>
      <c r="M34" s="58"/>
      <c r="N34" s="58"/>
      <c r="O3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4" s="38" t="str">
        <f>IF(t_unittrackers[[#This Row],[full_reg]],"completo","incompleto")</f>
        <v>incompleto</v>
      </c>
    </row>
    <row r="35" spans="3:18" ht="14.45" customHeight="1">
      <c r="C35" s="57"/>
      <c r="D35" s="58"/>
      <c r="E35" s="58"/>
      <c r="F35" s="58"/>
      <c r="G35" s="59"/>
      <c r="H35" s="59"/>
      <c r="I35" s="58"/>
      <c r="J35" s="58"/>
      <c r="K35" s="58"/>
      <c r="L35" s="58"/>
      <c r="M35" s="58"/>
      <c r="N35" s="58"/>
      <c r="O3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5" s="38" t="str">
        <f>IF(t_unittrackers[[#This Row],[full_reg]],"completo","incompleto")</f>
        <v>incompleto</v>
      </c>
    </row>
    <row r="36" spans="3:18" ht="14.45" customHeight="1">
      <c r="C36" s="57"/>
      <c r="D36" s="58"/>
      <c r="E36" s="58"/>
      <c r="F36" s="58"/>
      <c r="G36" s="59"/>
      <c r="H36" s="59"/>
      <c r="I36" s="58"/>
      <c r="J36" s="58"/>
      <c r="K36" s="58"/>
      <c r="L36" s="58"/>
      <c r="M36" s="58"/>
      <c r="N36" s="58"/>
      <c r="O3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6" s="38" t="str">
        <f>IF(t_unittrackers[[#This Row],[full_reg]],"completo","incompleto")</f>
        <v>incompleto</v>
      </c>
    </row>
    <row r="37" spans="3:18" ht="14.45" customHeight="1">
      <c r="C37" s="57"/>
      <c r="D37" s="58"/>
      <c r="E37" s="58"/>
      <c r="F37" s="58"/>
      <c r="G37" s="59"/>
      <c r="H37" s="59"/>
      <c r="I37" s="58"/>
      <c r="J37" s="58"/>
      <c r="K37" s="58"/>
      <c r="L37" s="58"/>
      <c r="M37" s="58"/>
      <c r="N37" s="58"/>
      <c r="O3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7" s="38" t="str">
        <f>IF(t_unittrackers[[#This Row],[full_reg]],"completo","incompleto")</f>
        <v>incompleto</v>
      </c>
    </row>
    <row r="38" spans="3:18" ht="14.45" customHeight="1">
      <c r="C38" s="57"/>
      <c r="D38" s="58"/>
      <c r="E38" s="58"/>
      <c r="F38" s="58"/>
      <c r="G38" s="59"/>
      <c r="H38" s="59"/>
      <c r="I38" s="58"/>
      <c r="J38" s="58"/>
      <c r="K38" s="58"/>
      <c r="L38" s="58"/>
      <c r="M38" s="58"/>
      <c r="N38" s="58"/>
      <c r="O3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8" s="38" t="str">
        <f>IF(t_unittrackers[[#This Row],[full_reg]],"completo","incompleto")</f>
        <v>incompleto</v>
      </c>
    </row>
    <row r="39" spans="3:18" ht="14.45" customHeight="1">
      <c r="C39" s="57"/>
      <c r="D39" s="58"/>
      <c r="E39" s="58"/>
      <c r="F39" s="58"/>
      <c r="G39" s="59"/>
      <c r="H39" s="59"/>
      <c r="I39" s="58"/>
      <c r="J39" s="58"/>
      <c r="K39" s="58"/>
      <c r="L39" s="58"/>
      <c r="M39" s="58"/>
      <c r="N39" s="58"/>
      <c r="O3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3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3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39" s="38" t="str">
        <f>IF(t_unittrackers[[#This Row],[full_reg]],"completo","incompleto")</f>
        <v>incompleto</v>
      </c>
    </row>
    <row r="40" spans="3:18" ht="14.45" customHeight="1">
      <c r="C40" s="57"/>
      <c r="D40" s="58"/>
      <c r="E40" s="58"/>
      <c r="F40" s="58"/>
      <c r="G40" s="59"/>
      <c r="H40" s="59"/>
      <c r="I40" s="58"/>
      <c r="J40" s="58"/>
      <c r="K40" s="58"/>
      <c r="L40" s="58"/>
      <c r="M40" s="58"/>
      <c r="N40" s="58"/>
      <c r="O4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0" s="38" t="str">
        <f>IF(t_unittrackers[[#This Row],[full_reg]],"completo","incompleto")</f>
        <v>incompleto</v>
      </c>
    </row>
    <row r="41" spans="3:18" ht="14.45" customHeight="1">
      <c r="C41" s="57"/>
      <c r="D41" s="58"/>
      <c r="E41" s="58"/>
      <c r="F41" s="58"/>
      <c r="G41" s="59"/>
      <c r="H41" s="59"/>
      <c r="I41" s="58"/>
      <c r="J41" s="58"/>
      <c r="K41" s="58"/>
      <c r="L41" s="58"/>
      <c r="M41" s="58"/>
      <c r="N41" s="58"/>
      <c r="O4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1" s="38" t="str">
        <f>IF(t_unittrackers[[#This Row],[full_reg]],"completo","incompleto")</f>
        <v>incompleto</v>
      </c>
    </row>
    <row r="42" spans="3:18" ht="14.45" customHeight="1">
      <c r="C42" s="57"/>
      <c r="D42" s="58"/>
      <c r="E42" s="58"/>
      <c r="F42" s="58"/>
      <c r="G42" s="59"/>
      <c r="H42" s="59"/>
      <c r="I42" s="58"/>
      <c r="J42" s="58"/>
      <c r="K42" s="58"/>
      <c r="L42" s="58"/>
      <c r="M42" s="58"/>
      <c r="N42" s="58"/>
      <c r="O4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2" s="38" t="str">
        <f>IF(t_unittrackers[[#This Row],[full_reg]],"completo","incompleto")</f>
        <v>incompleto</v>
      </c>
    </row>
    <row r="43" spans="3:18" ht="14.45" customHeight="1">
      <c r="C43" s="57"/>
      <c r="D43" s="58"/>
      <c r="E43" s="58"/>
      <c r="F43" s="58"/>
      <c r="G43" s="59"/>
      <c r="H43" s="59"/>
      <c r="I43" s="58"/>
      <c r="J43" s="58"/>
      <c r="K43" s="58"/>
      <c r="L43" s="58"/>
      <c r="M43" s="58"/>
      <c r="N43" s="58"/>
      <c r="O4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3" s="38" t="str">
        <f>IF(t_unittrackers[[#This Row],[full_reg]],"completo","incompleto")</f>
        <v>incompleto</v>
      </c>
    </row>
    <row r="44" spans="3:18" ht="14.45" customHeight="1">
      <c r="C44" s="57"/>
      <c r="D44" s="58"/>
      <c r="E44" s="58"/>
      <c r="F44" s="58"/>
      <c r="G44" s="59"/>
      <c r="H44" s="59"/>
      <c r="I44" s="58"/>
      <c r="J44" s="58"/>
      <c r="K44" s="58"/>
      <c r="L44" s="58"/>
      <c r="M44" s="58"/>
      <c r="N44" s="58"/>
      <c r="O4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4" s="38" t="str">
        <f>IF(t_unittrackers[[#This Row],[full_reg]],"completo","incompleto")</f>
        <v>incompleto</v>
      </c>
    </row>
    <row r="45" spans="3:18" ht="14.45" customHeight="1">
      <c r="C45" s="57"/>
      <c r="D45" s="58"/>
      <c r="E45" s="58"/>
      <c r="F45" s="58"/>
      <c r="G45" s="59"/>
      <c r="H45" s="59"/>
      <c r="I45" s="58"/>
      <c r="J45" s="58"/>
      <c r="K45" s="58"/>
      <c r="L45" s="58"/>
      <c r="M45" s="58"/>
      <c r="N45" s="58"/>
      <c r="O4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5" s="38" t="str">
        <f>IF(t_unittrackers[[#This Row],[full_reg]],"completo","incompleto")</f>
        <v>incompleto</v>
      </c>
    </row>
    <row r="46" spans="3:18" ht="14.45" customHeight="1">
      <c r="C46" s="57"/>
      <c r="D46" s="58"/>
      <c r="E46" s="58"/>
      <c r="F46" s="58"/>
      <c r="G46" s="59"/>
      <c r="H46" s="59"/>
      <c r="I46" s="58"/>
      <c r="J46" s="58"/>
      <c r="K46" s="58"/>
      <c r="L46" s="58"/>
      <c r="M46" s="58"/>
      <c r="N46" s="58"/>
      <c r="O4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6" s="38" t="str">
        <f>IF(t_unittrackers[[#This Row],[full_reg]],"completo","incompleto")</f>
        <v>incompleto</v>
      </c>
    </row>
    <row r="47" spans="3:18" ht="14.45" customHeight="1">
      <c r="C47" s="57"/>
      <c r="D47" s="58"/>
      <c r="E47" s="58"/>
      <c r="F47" s="58"/>
      <c r="G47" s="59"/>
      <c r="H47" s="59"/>
      <c r="I47" s="58"/>
      <c r="J47" s="58"/>
      <c r="K47" s="58"/>
      <c r="L47" s="58"/>
      <c r="M47" s="58"/>
      <c r="N47" s="58"/>
      <c r="O4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7" s="38" t="str">
        <f>IF(t_unittrackers[[#This Row],[full_reg]],"completo","incompleto")</f>
        <v>incompleto</v>
      </c>
    </row>
    <row r="48" spans="3:18" ht="14.45" customHeight="1">
      <c r="C48" s="57"/>
      <c r="D48" s="58"/>
      <c r="E48" s="58"/>
      <c r="F48" s="58"/>
      <c r="G48" s="59"/>
      <c r="H48" s="59"/>
      <c r="I48" s="58"/>
      <c r="J48" s="58"/>
      <c r="K48" s="58"/>
      <c r="L48" s="58"/>
      <c r="M48" s="58"/>
      <c r="N48" s="58"/>
      <c r="O4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8" s="38" t="str">
        <f>IF(t_unittrackers[[#This Row],[full_reg]],"completo","incompleto")</f>
        <v>incompleto</v>
      </c>
    </row>
    <row r="49" spans="3:18" ht="14.45" customHeight="1">
      <c r="C49" s="57"/>
      <c r="D49" s="58"/>
      <c r="E49" s="58"/>
      <c r="F49" s="58"/>
      <c r="G49" s="59"/>
      <c r="H49" s="59"/>
      <c r="I49" s="58"/>
      <c r="J49" s="58"/>
      <c r="K49" s="58"/>
      <c r="L49" s="58"/>
      <c r="M49" s="58"/>
      <c r="N49" s="58"/>
      <c r="O4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4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4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49" s="38" t="str">
        <f>IF(t_unittrackers[[#This Row],[full_reg]],"completo","incompleto")</f>
        <v>incompleto</v>
      </c>
    </row>
    <row r="50" spans="3:18" ht="14.45" customHeight="1">
      <c r="C50" s="57"/>
      <c r="D50" s="58"/>
      <c r="E50" s="58"/>
      <c r="F50" s="58"/>
      <c r="G50" s="59"/>
      <c r="H50" s="59"/>
      <c r="I50" s="58"/>
      <c r="J50" s="58"/>
      <c r="K50" s="58"/>
      <c r="L50" s="58"/>
      <c r="M50" s="58"/>
      <c r="N50" s="58"/>
      <c r="O5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0" s="38" t="str">
        <f>IF(t_unittrackers[[#This Row],[full_reg]],"completo","incompleto")</f>
        <v>incompleto</v>
      </c>
    </row>
    <row r="51" spans="3:18" ht="14.45" customHeight="1">
      <c r="C51" s="57"/>
      <c r="D51" s="58"/>
      <c r="E51" s="58"/>
      <c r="F51" s="58"/>
      <c r="G51" s="59"/>
      <c r="H51" s="59"/>
      <c r="I51" s="58"/>
      <c r="J51" s="58"/>
      <c r="K51" s="58"/>
      <c r="L51" s="58"/>
      <c r="M51" s="58"/>
      <c r="N51" s="58"/>
      <c r="O5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1" s="38" t="str">
        <f>IF(t_unittrackers[[#This Row],[full_reg]],"completo","incompleto")</f>
        <v>incompleto</v>
      </c>
    </row>
    <row r="52" spans="3:18" ht="14.45" customHeight="1">
      <c r="C52" s="57"/>
      <c r="D52" s="58"/>
      <c r="E52" s="58"/>
      <c r="F52" s="58"/>
      <c r="G52" s="59"/>
      <c r="H52" s="59"/>
      <c r="I52" s="58"/>
      <c r="J52" s="58"/>
      <c r="K52" s="58"/>
      <c r="L52" s="58"/>
      <c r="M52" s="58"/>
      <c r="N52" s="58"/>
      <c r="O5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2" s="38" t="str">
        <f>IF(t_unittrackers[[#This Row],[full_reg]],"completo","incompleto")</f>
        <v>incompleto</v>
      </c>
    </row>
    <row r="53" spans="3:18" ht="14.45" customHeight="1">
      <c r="C53" s="57"/>
      <c r="D53" s="58"/>
      <c r="E53" s="58"/>
      <c r="F53" s="58"/>
      <c r="G53" s="59"/>
      <c r="H53" s="59"/>
      <c r="I53" s="58"/>
      <c r="J53" s="58"/>
      <c r="K53" s="58"/>
      <c r="L53" s="58"/>
      <c r="M53" s="58"/>
      <c r="N53" s="58"/>
      <c r="O5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3" s="38" t="str">
        <f>IF(t_unittrackers[[#This Row],[full_reg]],"completo","incompleto")</f>
        <v>incompleto</v>
      </c>
    </row>
    <row r="54" spans="3:18" ht="14.45" customHeight="1">
      <c r="C54" s="57"/>
      <c r="D54" s="58"/>
      <c r="E54" s="58"/>
      <c r="F54" s="58"/>
      <c r="G54" s="59"/>
      <c r="H54" s="59"/>
      <c r="I54" s="58"/>
      <c r="J54" s="58"/>
      <c r="K54" s="58"/>
      <c r="L54" s="58"/>
      <c r="M54" s="58"/>
      <c r="N54" s="58"/>
      <c r="O5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4" s="38" t="str">
        <f>IF(t_unittrackers[[#This Row],[full_reg]],"completo","incompleto")</f>
        <v>incompleto</v>
      </c>
    </row>
    <row r="55" spans="3:18" ht="14.45" customHeight="1">
      <c r="C55" s="57"/>
      <c r="D55" s="58"/>
      <c r="E55" s="58"/>
      <c r="F55" s="58"/>
      <c r="G55" s="59"/>
      <c r="H55" s="59"/>
      <c r="I55" s="58"/>
      <c r="J55" s="58"/>
      <c r="K55" s="58"/>
      <c r="L55" s="58"/>
      <c r="M55" s="58"/>
      <c r="N55" s="58"/>
      <c r="O5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5" s="38" t="str">
        <f>IF(t_unittrackers[[#This Row],[full_reg]],"completo","incompleto")</f>
        <v>incompleto</v>
      </c>
    </row>
    <row r="56" spans="3:18" ht="14.45" customHeight="1">
      <c r="C56" s="57"/>
      <c r="D56" s="58"/>
      <c r="E56" s="58"/>
      <c r="F56" s="58"/>
      <c r="G56" s="59"/>
      <c r="H56" s="59"/>
      <c r="I56" s="58"/>
      <c r="J56" s="58"/>
      <c r="K56" s="58"/>
      <c r="L56" s="58"/>
      <c r="M56" s="58"/>
      <c r="N56" s="58"/>
      <c r="O5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6" s="38" t="str">
        <f>IF(t_unittrackers[[#This Row],[full_reg]],"completo","incompleto")</f>
        <v>incompleto</v>
      </c>
    </row>
    <row r="57" spans="3:18" ht="14.45" customHeight="1">
      <c r="C57" s="57"/>
      <c r="D57" s="58"/>
      <c r="E57" s="58"/>
      <c r="F57" s="58"/>
      <c r="G57" s="59"/>
      <c r="H57" s="59"/>
      <c r="I57" s="58"/>
      <c r="J57" s="58"/>
      <c r="K57" s="58"/>
      <c r="L57" s="58"/>
      <c r="M57" s="58"/>
      <c r="N57" s="58"/>
      <c r="O5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7" s="38" t="str">
        <f>IF(t_unittrackers[[#This Row],[full_reg]],"completo","incompleto")</f>
        <v>incompleto</v>
      </c>
    </row>
    <row r="58" spans="3:18" ht="14.45" customHeight="1">
      <c r="C58" s="57"/>
      <c r="D58" s="58"/>
      <c r="E58" s="58"/>
      <c r="F58" s="58"/>
      <c r="G58" s="59"/>
      <c r="H58" s="59"/>
      <c r="I58" s="58"/>
      <c r="J58" s="58"/>
      <c r="K58" s="58"/>
      <c r="L58" s="58"/>
      <c r="M58" s="58"/>
      <c r="N58" s="58"/>
      <c r="O5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8" s="38" t="str">
        <f>IF(t_unittrackers[[#This Row],[full_reg]],"completo","incompleto")</f>
        <v>incompleto</v>
      </c>
    </row>
    <row r="59" spans="3:18" ht="14.45" customHeight="1">
      <c r="C59" s="57"/>
      <c r="D59" s="58"/>
      <c r="E59" s="58"/>
      <c r="F59" s="58"/>
      <c r="G59" s="59"/>
      <c r="H59" s="59"/>
      <c r="I59" s="58"/>
      <c r="J59" s="58"/>
      <c r="K59" s="58"/>
      <c r="L59" s="58"/>
      <c r="M59" s="58"/>
      <c r="N59" s="58"/>
      <c r="O5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5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5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59" s="38" t="str">
        <f>IF(t_unittrackers[[#This Row],[full_reg]],"completo","incompleto")</f>
        <v>incompleto</v>
      </c>
    </row>
    <row r="60" spans="3:18" ht="14.45" customHeight="1">
      <c r="C60" s="57"/>
      <c r="D60" s="58"/>
      <c r="E60" s="58"/>
      <c r="F60" s="58"/>
      <c r="G60" s="59"/>
      <c r="H60" s="59"/>
      <c r="I60" s="58"/>
      <c r="J60" s="58"/>
      <c r="K60" s="58"/>
      <c r="L60" s="58"/>
      <c r="M60" s="58"/>
      <c r="N60" s="58"/>
      <c r="O6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0" s="38" t="str">
        <f>IF(t_unittrackers[[#This Row],[full_reg]],"completo","incompleto")</f>
        <v>incompleto</v>
      </c>
    </row>
    <row r="61" spans="3:18" ht="14.45" customHeight="1">
      <c r="C61" s="57"/>
      <c r="D61" s="58"/>
      <c r="E61" s="58"/>
      <c r="F61" s="58"/>
      <c r="G61" s="59"/>
      <c r="H61" s="59"/>
      <c r="I61" s="58"/>
      <c r="J61" s="58"/>
      <c r="K61" s="58"/>
      <c r="L61" s="58"/>
      <c r="M61" s="58"/>
      <c r="N61" s="58"/>
      <c r="O6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1" s="38" t="str">
        <f>IF(t_unittrackers[[#This Row],[full_reg]],"completo","incompleto")</f>
        <v>incompleto</v>
      </c>
    </row>
    <row r="62" spans="3:18" ht="14.45" customHeight="1">
      <c r="C62" s="57"/>
      <c r="D62" s="58"/>
      <c r="E62" s="58"/>
      <c r="F62" s="58"/>
      <c r="G62" s="59"/>
      <c r="H62" s="59"/>
      <c r="I62" s="58"/>
      <c r="J62" s="58"/>
      <c r="K62" s="58"/>
      <c r="L62" s="58"/>
      <c r="M62" s="58"/>
      <c r="N62" s="58"/>
      <c r="O6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2" s="38" t="str">
        <f>IF(t_unittrackers[[#This Row],[full_reg]],"completo","incompleto")</f>
        <v>incompleto</v>
      </c>
    </row>
    <row r="63" spans="3:18" ht="14.45" customHeight="1">
      <c r="C63" s="57"/>
      <c r="D63" s="58"/>
      <c r="E63" s="58"/>
      <c r="F63" s="58"/>
      <c r="G63" s="59"/>
      <c r="H63" s="59"/>
      <c r="I63" s="58"/>
      <c r="J63" s="58"/>
      <c r="K63" s="58"/>
      <c r="L63" s="58"/>
      <c r="M63" s="58"/>
      <c r="N63" s="58"/>
      <c r="O6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3" s="38" t="str">
        <f>IF(t_unittrackers[[#This Row],[full_reg]],"completo","incompleto")</f>
        <v>incompleto</v>
      </c>
    </row>
    <row r="64" spans="3:18" ht="14.45" customHeight="1">
      <c r="C64" s="57"/>
      <c r="D64" s="58"/>
      <c r="E64" s="58"/>
      <c r="F64" s="58"/>
      <c r="G64" s="59"/>
      <c r="H64" s="59"/>
      <c r="I64" s="58"/>
      <c r="J64" s="58"/>
      <c r="K64" s="58"/>
      <c r="L64" s="58"/>
      <c r="M64" s="58"/>
      <c r="N64" s="58"/>
      <c r="O6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4" s="38" t="str">
        <f>IF(t_unittrackers[[#This Row],[full_reg]],"completo","incompleto")</f>
        <v>incompleto</v>
      </c>
    </row>
    <row r="65" spans="3:18" ht="14.45" customHeight="1">
      <c r="C65" s="57"/>
      <c r="D65" s="58"/>
      <c r="E65" s="58"/>
      <c r="F65" s="58"/>
      <c r="G65" s="59"/>
      <c r="H65" s="59"/>
      <c r="I65" s="58"/>
      <c r="J65" s="58"/>
      <c r="K65" s="58"/>
      <c r="L65" s="58"/>
      <c r="M65" s="58"/>
      <c r="N65" s="58"/>
      <c r="O6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5" s="38" t="str">
        <f>IF(t_unittrackers[[#This Row],[full_reg]],"completo","incompleto")</f>
        <v>incompleto</v>
      </c>
    </row>
    <row r="66" spans="3:18" ht="14.45" customHeight="1">
      <c r="C66" s="57"/>
      <c r="D66" s="58"/>
      <c r="E66" s="58"/>
      <c r="F66" s="58"/>
      <c r="G66" s="59"/>
      <c r="H66" s="59"/>
      <c r="I66" s="58"/>
      <c r="J66" s="58"/>
      <c r="K66" s="58"/>
      <c r="L66" s="58"/>
      <c r="M66" s="58"/>
      <c r="N66" s="58"/>
      <c r="O6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6" s="38" t="str">
        <f>IF(t_unittrackers[[#This Row],[full_reg]],"completo","incompleto")</f>
        <v>incompleto</v>
      </c>
    </row>
    <row r="67" spans="3:18" ht="14.45" customHeight="1">
      <c r="C67" s="57"/>
      <c r="D67" s="58"/>
      <c r="E67" s="58"/>
      <c r="F67" s="58"/>
      <c r="G67" s="59"/>
      <c r="H67" s="59"/>
      <c r="I67" s="58"/>
      <c r="J67" s="58"/>
      <c r="K67" s="58"/>
      <c r="L67" s="58"/>
      <c r="M67" s="58"/>
      <c r="N67" s="58"/>
      <c r="O6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7" s="38" t="str">
        <f>IF(t_unittrackers[[#This Row],[full_reg]],"completo","incompleto")</f>
        <v>incompleto</v>
      </c>
    </row>
    <row r="68" spans="3:18" ht="14.45" customHeight="1">
      <c r="C68" s="57"/>
      <c r="D68" s="58"/>
      <c r="E68" s="58"/>
      <c r="F68" s="58"/>
      <c r="G68" s="59"/>
      <c r="H68" s="59"/>
      <c r="I68" s="58"/>
      <c r="J68" s="58"/>
      <c r="K68" s="58"/>
      <c r="L68" s="58"/>
      <c r="M68" s="58"/>
      <c r="N68" s="58"/>
      <c r="O6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8" s="38" t="str">
        <f>IF(t_unittrackers[[#This Row],[full_reg]],"completo","incompleto")</f>
        <v>incompleto</v>
      </c>
    </row>
    <row r="69" spans="3:18" ht="14.45" customHeight="1">
      <c r="C69" s="57"/>
      <c r="D69" s="58"/>
      <c r="E69" s="58"/>
      <c r="F69" s="58"/>
      <c r="G69" s="59"/>
      <c r="H69" s="59"/>
      <c r="I69" s="58"/>
      <c r="J69" s="58"/>
      <c r="K69" s="58"/>
      <c r="L69" s="58"/>
      <c r="M69" s="58"/>
      <c r="N69" s="58"/>
      <c r="O6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6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6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69" s="38" t="str">
        <f>IF(t_unittrackers[[#This Row],[full_reg]],"completo","incompleto")</f>
        <v>incompleto</v>
      </c>
    </row>
    <row r="70" spans="3:18" ht="14.45" customHeight="1">
      <c r="C70" s="57"/>
      <c r="D70" s="58"/>
      <c r="E70" s="58"/>
      <c r="F70" s="58"/>
      <c r="G70" s="59"/>
      <c r="H70" s="59"/>
      <c r="I70" s="58"/>
      <c r="J70" s="58"/>
      <c r="K70" s="58"/>
      <c r="L70" s="58"/>
      <c r="M70" s="58"/>
      <c r="N70" s="58"/>
      <c r="O7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0" s="38" t="str">
        <f>IF(t_unittrackers[[#This Row],[full_reg]],"completo","incompleto")</f>
        <v>incompleto</v>
      </c>
    </row>
    <row r="71" spans="3:18" ht="14.45" customHeight="1">
      <c r="C71" s="57"/>
      <c r="D71" s="58"/>
      <c r="E71" s="58"/>
      <c r="F71" s="58"/>
      <c r="G71" s="59"/>
      <c r="H71" s="59"/>
      <c r="I71" s="58"/>
      <c r="J71" s="58"/>
      <c r="K71" s="58"/>
      <c r="L71" s="58"/>
      <c r="M71" s="58"/>
      <c r="N71" s="58"/>
      <c r="O7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1" s="38" t="str">
        <f>IF(t_unittrackers[[#This Row],[full_reg]],"completo","incompleto")</f>
        <v>incompleto</v>
      </c>
    </row>
    <row r="72" spans="3:18" ht="14.45" customHeight="1">
      <c r="C72" s="57"/>
      <c r="D72" s="58"/>
      <c r="E72" s="58"/>
      <c r="F72" s="58"/>
      <c r="G72" s="59"/>
      <c r="H72" s="59"/>
      <c r="I72" s="58"/>
      <c r="J72" s="58"/>
      <c r="K72" s="58"/>
      <c r="L72" s="58"/>
      <c r="M72" s="58"/>
      <c r="N72" s="58"/>
      <c r="O7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2" s="38" t="str">
        <f>IF(t_unittrackers[[#This Row],[full_reg]],"completo","incompleto")</f>
        <v>incompleto</v>
      </c>
    </row>
    <row r="73" spans="3:18" ht="14.45" customHeight="1">
      <c r="C73" s="57"/>
      <c r="D73" s="58"/>
      <c r="E73" s="58"/>
      <c r="F73" s="58"/>
      <c r="G73" s="59"/>
      <c r="H73" s="59"/>
      <c r="I73" s="58"/>
      <c r="J73" s="58"/>
      <c r="K73" s="58"/>
      <c r="L73" s="58"/>
      <c r="M73" s="58"/>
      <c r="N73" s="58"/>
      <c r="O7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3" s="38" t="str">
        <f>IF(t_unittrackers[[#This Row],[full_reg]],"completo","incompleto")</f>
        <v>incompleto</v>
      </c>
    </row>
    <row r="74" spans="3:18" ht="14.45" customHeight="1">
      <c r="C74" s="57"/>
      <c r="D74" s="58"/>
      <c r="E74" s="58"/>
      <c r="F74" s="58"/>
      <c r="G74" s="59"/>
      <c r="H74" s="59"/>
      <c r="I74" s="58"/>
      <c r="J74" s="58"/>
      <c r="K74" s="58"/>
      <c r="L74" s="58"/>
      <c r="M74" s="58"/>
      <c r="N74" s="58"/>
      <c r="O7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4" s="38" t="str">
        <f>IF(t_unittrackers[[#This Row],[full_reg]],"completo","incompleto")</f>
        <v>incompleto</v>
      </c>
    </row>
    <row r="75" spans="3:18" ht="14.45" customHeight="1">
      <c r="C75" s="57"/>
      <c r="D75" s="58"/>
      <c r="E75" s="58"/>
      <c r="F75" s="58"/>
      <c r="G75" s="59"/>
      <c r="H75" s="59"/>
      <c r="I75" s="58"/>
      <c r="J75" s="58"/>
      <c r="K75" s="58"/>
      <c r="L75" s="58"/>
      <c r="M75" s="58"/>
      <c r="N75" s="58"/>
      <c r="O7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5" s="38" t="str">
        <f>IF(t_unittrackers[[#This Row],[full_reg]],"completo","incompleto")</f>
        <v>incompleto</v>
      </c>
    </row>
    <row r="76" spans="3:18" ht="14.45" customHeight="1">
      <c r="C76" s="57"/>
      <c r="D76" s="58"/>
      <c r="E76" s="58"/>
      <c r="F76" s="58"/>
      <c r="G76" s="59"/>
      <c r="H76" s="59"/>
      <c r="I76" s="58"/>
      <c r="J76" s="58"/>
      <c r="K76" s="58"/>
      <c r="L76" s="58"/>
      <c r="M76" s="58"/>
      <c r="N76" s="58"/>
      <c r="O7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6" s="38" t="str">
        <f>IF(t_unittrackers[[#This Row],[full_reg]],"completo","incompleto")</f>
        <v>incompleto</v>
      </c>
    </row>
    <row r="77" spans="3:18" ht="14.45" customHeight="1">
      <c r="C77" s="57"/>
      <c r="D77" s="58"/>
      <c r="E77" s="58"/>
      <c r="F77" s="58"/>
      <c r="G77" s="59"/>
      <c r="H77" s="59"/>
      <c r="I77" s="58"/>
      <c r="J77" s="58"/>
      <c r="K77" s="58"/>
      <c r="L77" s="58"/>
      <c r="M77" s="58"/>
      <c r="N77" s="58"/>
      <c r="O7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7" s="38" t="str">
        <f>IF(t_unittrackers[[#This Row],[full_reg]],"completo","incompleto")</f>
        <v>incompleto</v>
      </c>
    </row>
    <row r="78" spans="3:18" ht="14.45" customHeight="1">
      <c r="C78" s="57"/>
      <c r="D78" s="58"/>
      <c r="E78" s="58"/>
      <c r="F78" s="58"/>
      <c r="G78" s="59"/>
      <c r="H78" s="59"/>
      <c r="I78" s="58"/>
      <c r="J78" s="58"/>
      <c r="K78" s="58"/>
      <c r="L78" s="58"/>
      <c r="M78" s="58"/>
      <c r="N78" s="58"/>
      <c r="O7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8" s="38" t="str">
        <f>IF(t_unittrackers[[#This Row],[full_reg]],"completo","incompleto")</f>
        <v>incompleto</v>
      </c>
    </row>
    <row r="79" spans="3:18" ht="14.45" customHeight="1">
      <c r="C79" s="57"/>
      <c r="D79" s="58"/>
      <c r="E79" s="58"/>
      <c r="F79" s="58"/>
      <c r="G79" s="59"/>
      <c r="H79" s="59"/>
      <c r="I79" s="58"/>
      <c r="J79" s="58"/>
      <c r="K79" s="58"/>
      <c r="L79" s="58"/>
      <c r="M79" s="58"/>
      <c r="N79" s="58"/>
      <c r="O7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7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7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79" s="38" t="str">
        <f>IF(t_unittrackers[[#This Row],[full_reg]],"completo","incompleto")</f>
        <v>incompleto</v>
      </c>
    </row>
    <row r="80" spans="3:18" ht="14.45" customHeight="1">
      <c r="C80" s="57"/>
      <c r="D80" s="58"/>
      <c r="E80" s="58"/>
      <c r="F80" s="58"/>
      <c r="G80" s="59"/>
      <c r="H80" s="59"/>
      <c r="I80" s="58"/>
      <c r="J80" s="58"/>
      <c r="K80" s="58"/>
      <c r="L80" s="58"/>
      <c r="M80" s="58"/>
      <c r="N80" s="58"/>
      <c r="O8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0" s="38" t="str">
        <f>IF(t_unittrackers[[#This Row],[full_reg]],"completo","incompleto")</f>
        <v>incompleto</v>
      </c>
    </row>
    <row r="81" spans="3:18" ht="14.45" customHeight="1">
      <c r="C81" s="57"/>
      <c r="D81" s="58"/>
      <c r="E81" s="58"/>
      <c r="F81" s="58"/>
      <c r="G81" s="59"/>
      <c r="H81" s="59"/>
      <c r="I81" s="58"/>
      <c r="J81" s="58"/>
      <c r="K81" s="58"/>
      <c r="L81" s="58"/>
      <c r="M81" s="58"/>
      <c r="N81" s="58"/>
      <c r="O8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1" s="38" t="str">
        <f>IF(t_unittrackers[[#This Row],[full_reg]],"completo","incompleto")</f>
        <v>incompleto</v>
      </c>
    </row>
    <row r="82" spans="3:18" ht="14.45" customHeight="1">
      <c r="C82" s="57"/>
      <c r="D82" s="58"/>
      <c r="E82" s="58"/>
      <c r="F82" s="58"/>
      <c r="G82" s="59"/>
      <c r="H82" s="59"/>
      <c r="I82" s="58"/>
      <c r="J82" s="58"/>
      <c r="K82" s="58"/>
      <c r="L82" s="58"/>
      <c r="M82" s="58"/>
      <c r="N82" s="58"/>
      <c r="O8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2" s="38" t="str">
        <f>IF(t_unittrackers[[#This Row],[full_reg]],"completo","incompleto")</f>
        <v>incompleto</v>
      </c>
    </row>
    <row r="83" spans="3:18" ht="14.45" customHeight="1">
      <c r="C83" s="57"/>
      <c r="D83" s="58"/>
      <c r="E83" s="58"/>
      <c r="F83" s="58"/>
      <c r="G83" s="59"/>
      <c r="H83" s="59"/>
      <c r="I83" s="58"/>
      <c r="J83" s="58"/>
      <c r="K83" s="58"/>
      <c r="L83" s="58"/>
      <c r="M83" s="58"/>
      <c r="N83" s="58"/>
      <c r="O8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3" s="38" t="str">
        <f>IF(t_unittrackers[[#This Row],[full_reg]],"completo","incompleto")</f>
        <v>incompleto</v>
      </c>
    </row>
    <row r="84" spans="3:18" ht="14.45" customHeight="1">
      <c r="C84" s="57"/>
      <c r="D84" s="58"/>
      <c r="E84" s="58"/>
      <c r="F84" s="58"/>
      <c r="G84" s="59"/>
      <c r="H84" s="59"/>
      <c r="I84" s="58"/>
      <c r="J84" s="58"/>
      <c r="K84" s="58"/>
      <c r="L84" s="58"/>
      <c r="M84" s="58"/>
      <c r="N84" s="58"/>
      <c r="O8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4" s="38" t="str">
        <f>IF(t_unittrackers[[#This Row],[full_reg]],"completo","incompleto")</f>
        <v>incompleto</v>
      </c>
    </row>
    <row r="85" spans="3:18" ht="14.45" customHeight="1">
      <c r="C85" s="57"/>
      <c r="D85" s="58"/>
      <c r="E85" s="58"/>
      <c r="F85" s="58"/>
      <c r="G85" s="59"/>
      <c r="H85" s="59"/>
      <c r="I85" s="58"/>
      <c r="J85" s="58"/>
      <c r="K85" s="58"/>
      <c r="L85" s="58"/>
      <c r="M85" s="58"/>
      <c r="N85" s="58"/>
      <c r="O8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5" s="38" t="str">
        <f>IF(t_unittrackers[[#This Row],[full_reg]],"completo","incompleto")</f>
        <v>incompleto</v>
      </c>
    </row>
    <row r="86" spans="3:18" ht="14.45" customHeight="1">
      <c r="C86" s="57"/>
      <c r="D86" s="58"/>
      <c r="E86" s="58"/>
      <c r="F86" s="58"/>
      <c r="G86" s="59"/>
      <c r="H86" s="59"/>
      <c r="I86" s="58"/>
      <c r="J86" s="58"/>
      <c r="K86" s="58"/>
      <c r="L86" s="58"/>
      <c r="M86" s="58"/>
      <c r="N86" s="58"/>
      <c r="O8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6" s="38" t="str">
        <f>IF(t_unittrackers[[#This Row],[full_reg]],"completo","incompleto")</f>
        <v>incompleto</v>
      </c>
    </row>
    <row r="87" spans="3:18" ht="14.45" customHeight="1">
      <c r="C87" s="57"/>
      <c r="D87" s="58"/>
      <c r="E87" s="58"/>
      <c r="F87" s="58"/>
      <c r="G87" s="59"/>
      <c r="H87" s="59"/>
      <c r="I87" s="58"/>
      <c r="J87" s="58"/>
      <c r="K87" s="58"/>
      <c r="L87" s="58"/>
      <c r="M87" s="58"/>
      <c r="N87" s="58"/>
      <c r="O8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7" s="38" t="str">
        <f>IF(t_unittrackers[[#This Row],[full_reg]],"completo","incompleto")</f>
        <v>incompleto</v>
      </c>
    </row>
    <row r="88" spans="3:18" ht="14.45" customHeight="1">
      <c r="C88" s="57"/>
      <c r="D88" s="58"/>
      <c r="E88" s="58"/>
      <c r="F88" s="58"/>
      <c r="G88" s="59"/>
      <c r="H88" s="59"/>
      <c r="I88" s="58"/>
      <c r="J88" s="58"/>
      <c r="K88" s="58"/>
      <c r="L88" s="58"/>
      <c r="M88" s="58"/>
      <c r="N88" s="58"/>
      <c r="O8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8" s="38" t="str">
        <f>IF(t_unittrackers[[#This Row],[full_reg]],"completo","incompleto")</f>
        <v>incompleto</v>
      </c>
    </row>
    <row r="89" spans="3:18" ht="14.45" customHeight="1">
      <c r="C89" s="57"/>
      <c r="D89" s="58"/>
      <c r="E89" s="58"/>
      <c r="F89" s="58"/>
      <c r="G89" s="59"/>
      <c r="H89" s="59"/>
      <c r="I89" s="58"/>
      <c r="J89" s="58"/>
      <c r="K89" s="58"/>
      <c r="L89" s="58"/>
      <c r="M89" s="58"/>
      <c r="N89" s="58"/>
      <c r="O8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8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8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89" s="38" t="str">
        <f>IF(t_unittrackers[[#This Row],[full_reg]],"completo","incompleto")</f>
        <v>incompleto</v>
      </c>
    </row>
    <row r="90" spans="3:18" ht="14.45" customHeight="1">
      <c r="C90" s="57"/>
      <c r="D90" s="58"/>
      <c r="E90" s="58"/>
      <c r="F90" s="58"/>
      <c r="G90" s="59"/>
      <c r="H90" s="59"/>
      <c r="I90" s="58"/>
      <c r="J90" s="58"/>
      <c r="K90" s="58"/>
      <c r="L90" s="58"/>
      <c r="M90" s="58"/>
      <c r="N90" s="58"/>
      <c r="O9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0" s="38" t="str">
        <f>IF(t_unittrackers[[#This Row],[full_reg]],"completo","incompleto")</f>
        <v>incompleto</v>
      </c>
    </row>
    <row r="91" spans="3:18" ht="14.45" customHeight="1">
      <c r="C91" s="57"/>
      <c r="D91" s="58"/>
      <c r="E91" s="58"/>
      <c r="F91" s="58"/>
      <c r="G91" s="59"/>
      <c r="H91" s="59"/>
      <c r="I91" s="58"/>
      <c r="J91" s="58"/>
      <c r="K91" s="58"/>
      <c r="L91" s="58"/>
      <c r="M91" s="58"/>
      <c r="N91" s="58"/>
      <c r="O9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1" s="38" t="str">
        <f>IF(t_unittrackers[[#This Row],[full_reg]],"completo","incompleto")</f>
        <v>incompleto</v>
      </c>
    </row>
    <row r="92" spans="3:18" ht="14.45" customHeight="1">
      <c r="C92" s="57"/>
      <c r="D92" s="58"/>
      <c r="E92" s="58"/>
      <c r="F92" s="58"/>
      <c r="G92" s="59"/>
      <c r="H92" s="59"/>
      <c r="I92" s="58"/>
      <c r="J92" s="58"/>
      <c r="K92" s="58"/>
      <c r="L92" s="58"/>
      <c r="M92" s="58"/>
      <c r="N92" s="58"/>
      <c r="O9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2" s="38" t="str">
        <f>IF(t_unittrackers[[#This Row],[full_reg]],"completo","incompleto")</f>
        <v>incompleto</v>
      </c>
    </row>
    <row r="93" spans="3:18" ht="14.45" customHeight="1">
      <c r="C93" s="57"/>
      <c r="D93" s="58"/>
      <c r="E93" s="58"/>
      <c r="F93" s="58"/>
      <c r="G93" s="59"/>
      <c r="H93" s="59"/>
      <c r="I93" s="58"/>
      <c r="J93" s="58"/>
      <c r="K93" s="58"/>
      <c r="L93" s="58"/>
      <c r="M93" s="58"/>
      <c r="N93" s="58"/>
      <c r="O9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3" s="38" t="str">
        <f>IF(t_unittrackers[[#This Row],[full_reg]],"completo","incompleto")</f>
        <v>incompleto</v>
      </c>
    </row>
    <row r="94" spans="3:18" ht="14.45" customHeight="1">
      <c r="C94" s="57"/>
      <c r="D94" s="58"/>
      <c r="E94" s="58"/>
      <c r="F94" s="58"/>
      <c r="G94" s="59"/>
      <c r="H94" s="59"/>
      <c r="I94" s="58"/>
      <c r="J94" s="58"/>
      <c r="K94" s="58"/>
      <c r="L94" s="58"/>
      <c r="M94" s="58"/>
      <c r="N94" s="58"/>
      <c r="O9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4" s="38" t="str">
        <f>IF(t_unittrackers[[#This Row],[full_reg]],"completo","incompleto")</f>
        <v>incompleto</v>
      </c>
    </row>
    <row r="95" spans="3:18" ht="14.45" customHeight="1">
      <c r="C95" s="57"/>
      <c r="D95" s="58"/>
      <c r="E95" s="58"/>
      <c r="F95" s="58"/>
      <c r="G95" s="59"/>
      <c r="H95" s="59"/>
      <c r="I95" s="58"/>
      <c r="J95" s="58"/>
      <c r="K95" s="58"/>
      <c r="L95" s="58"/>
      <c r="M95" s="58"/>
      <c r="N95" s="58"/>
      <c r="O9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5" s="38" t="str">
        <f>IF(t_unittrackers[[#This Row],[full_reg]],"completo","incompleto")</f>
        <v>incompleto</v>
      </c>
    </row>
    <row r="96" spans="3:18" ht="14.45" customHeight="1">
      <c r="C96" s="57"/>
      <c r="D96" s="58"/>
      <c r="E96" s="58"/>
      <c r="F96" s="58"/>
      <c r="G96" s="59"/>
      <c r="H96" s="59"/>
      <c r="I96" s="58"/>
      <c r="J96" s="58"/>
      <c r="K96" s="58"/>
      <c r="L96" s="58"/>
      <c r="M96" s="58"/>
      <c r="N96" s="58"/>
      <c r="O9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6" s="38" t="str">
        <f>IF(t_unittrackers[[#This Row],[full_reg]],"completo","incompleto")</f>
        <v>incompleto</v>
      </c>
    </row>
    <row r="97" spans="3:19" ht="14.45" customHeight="1">
      <c r="C97" s="57"/>
      <c r="D97" s="58"/>
      <c r="E97" s="58"/>
      <c r="F97" s="58"/>
      <c r="G97" s="59"/>
      <c r="H97" s="59"/>
      <c r="I97" s="58"/>
      <c r="J97" s="58"/>
      <c r="K97" s="58"/>
      <c r="L97" s="58"/>
      <c r="M97" s="58"/>
      <c r="N97" s="58"/>
      <c r="O9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7" s="38" t="str">
        <f>IF(t_unittrackers[[#This Row],[full_reg]],"completo","incompleto")</f>
        <v>incompleto</v>
      </c>
    </row>
    <row r="98" spans="3:19" ht="14.45" customHeight="1">
      <c r="C98" s="57"/>
      <c r="D98" s="58"/>
      <c r="E98" s="58"/>
      <c r="F98" s="58"/>
      <c r="G98" s="59"/>
      <c r="H98" s="59"/>
      <c r="I98" s="58"/>
      <c r="J98" s="58"/>
      <c r="K98" s="58"/>
      <c r="L98" s="58"/>
      <c r="M98" s="58"/>
      <c r="N98" s="58"/>
      <c r="O9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8" s="38" t="str">
        <f>IF(t_unittrackers[[#This Row],[full_reg]],"completo","incompleto")</f>
        <v>incompleto</v>
      </c>
    </row>
    <row r="99" spans="3:19" ht="14.45" customHeight="1">
      <c r="C99" s="57"/>
      <c r="D99" s="58"/>
      <c r="E99" s="58"/>
      <c r="F99" s="58"/>
      <c r="G99" s="59"/>
      <c r="H99" s="59"/>
      <c r="I99" s="58"/>
      <c r="J99" s="58"/>
      <c r="K99" s="58"/>
      <c r="L99" s="58"/>
      <c r="M99" s="58"/>
      <c r="N99" s="58"/>
      <c r="O9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9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9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99" s="38" t="str">
        <f>IF(t_unittrackers[[#This Row],[full_reg]],"completo","incompleto")</f>
        <v>incompleto</v>
      </c>
    </row>
    <row r="100" spans="3:19" ht="14.45" customHeight="1">
      <c r="C100" s="57"/>
      <c r="D100" s="58"/>
      <c r="E100" s="58"/>
      <c r="F100" s="58"/>
      <c r="G100" s="59"/>
      <c r="H100" s="59"/>
      <c r="I100" s="58"/>
      <c r="J100" s="58"/>
      <c r="K100" s="58"/>
      <c r="L100" s="58"/>
      <c r="M100" s="58"/>
      <c r="N100" s="58"/>
      <c r="O100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0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0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0" s="38" t="str">
        <f>IF(t_unittrackers[[#This Row],[full_reg]],"completo","incompleto")</f>
        <v>incompleto</v>
      </c>
    </row>
    <row r="101" spans="3:19" ht="14.45" customHeight="1">
      <c r="C101" s="57"/>
      <c r="D101" s="58"/>
      <c r="E101" s="58"/>
      <c r="F101" s="58"/>
      <c r="G101" s="59"/>
      <c r="H101" s="59"/>
      <c r="I101" s="58"/>
      <c r="J101" s="58"/>
      <c r="K101" s="58"/>
      <c r="L101" s="58"/>
      <c r="M101" s="58"/>
      <c r="N101" s="58"/>
      <c r="O101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1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1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1" s="38" t="str">
        <f>IF(t_unittrackers[[#This Row],[full_reg]],"completo","incompleto")</f>
        <v>incompleto</v>
      </c>
    </row>
    <row r="102" spans="3:19" ht="14.45" customHeight="1">
      <c r="C102" s="57"/>
      <c r="D102" s="58"/>
      <c r="E102" s="58"/>
      <c r="F102" s="58"/>
      <c r="G102" s="59"/>
      <c r="H102" s="59"/>
      <c r="I102" s="58"/>
      <c r="J102" s="58"/>
      <c r="K102" s="58"/>
      <c r="L102" s="58"/>
      <c r="M102" s="58"/>
      <c r="N102" s="58"/>
      <c r="O102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2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2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2" s="38" t="str">
        <f>IF(t_unittrackers[[#This Row],[full_reg]],"completo","incompleto")</f>
        <v>incompleto</v>
      </c>
    </row>
    <row r="103" spans="3:19" ht="14.45" customHeight="1">
      <c r="C103" s="57"/>
      <c r="D103" s="58"/>
      <c r="E103" s="58"/>
      <c r="F103" s="58"/>
      <c r="G103" s="59"/>
      <c r="H103" s="59"/>
      <c r="I103" s="58"/>
      <c r="J103" s="58"/>
      <c r="K103" s="58"/>
      <c r="L103" s="58"/>
      <c r="M103" s="58"/>
      <c r="N103" s="58"/>
      <c r="O103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3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3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3" s="38" t="str">
        <f>IF(t_unittrackers[[#This Row],[full_reg]],"completo","incompleto")</f>
        <v>incompleto</v>
      </c>
    </row>
    <row r="104" spans="3:19" ht="14.45" customHeight="1">
      <c r="C104" s="57"/>
      <c r="D104" s="58"/>
      <c r="E104" s="58"/>
      <c r="F104" s="58"/>
      <c r="G104" s="59"/>
      <c r="H104" s="59"/>
      <c r="I104" s="58"/>
      <c r="J104" s="58"/>
      <c r="K104" s="58"/>
      <c r="L104" s="58"/>
      <c r="M104" s="58"/>
      <c r="N104" s="58"/>
      <c r="O104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4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4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4" s="38" t="str">
        <f>IF(t_unittrackers[[#This Row],[full_reg]],"completo","incompleto")</f>
        <v>incompleto</v>
      </c>
    </row>
    <row r="105" spans="3:19" ht="14.45" customHeight="1">
      <c r="C105" s="57"/>
      <c r="D105" s="58"/>
      <c r="E105" s="58"/>
      <c r="F105" s="58"/>
      <c r="G105" s="59"/>
      <c r="H105" s="59"/>
      <c r="I105" s="58"/>
      <c r="J105" s="58"/>
      <c r="K105" s="58"/>
      <c r="L105" s="58"/>
      <c r="M105" s="58"/>
      <c r="N105" s="58"/>
      <c r="O105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5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5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5" s="38" t="str">
        <f>IF(t_unittrackers[[#This Row],[full_reg]],"completo","incompleto")</f>
        <v>incompleto</v>
      </c>
    </row>
    <row r="106" spans="3:19" ht="14.45" customHeight="1">
      <c r="C106" s="57"/>
      <c r="D106" s="58"/>
      <c r="E106" s="58"/>
      <c r="F106" s="58"/>
      <c r="G106" s="59"/>
      <c r="H106" s="59"/>
      <c r="I106" s="58"/>
      <c r="J106" s="58"/>
      <c r="K106" s="58"/>
      <c r="L106" s="58"/>
      <c r="M106" s="58"/>
      <c r="N106" s="58"/>
      <c r="O106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6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6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6" s="38" t="str">
        <f>IF(t_unittrackers[[#This Row],[full_reg]],"completo","incompleto")</f>
        <v>incompleto</v>
      </c>
    </row>
    <row r="107" spans="3:19" ht="14.45" customHeight="1">
      <c r="C107" s="57"/>
      <c r="D107" s="58"/>
      <c r="E107" s="58"/>
      <c r="F107" s="58"/>
      <c r="G107" s="59"/>
      <c r="H107" s="59"/>
      <c r="I107" s="58"/>
      <c r="J107" s="58"/>
      <c r="K107" s="58"/>
      <c r="L107" s="58"/>
      <c r="M107" s="58"/>
      <c r="N107" s="58"/>
      <c r="O107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7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7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7" s="38" t="str">
        <f>IF(t_unittrackers[[#This Row],[full_reg]],"completo","incompleto")</f>
        <v>incompleto</v>
      </c>
    </row>
    <row r="108" spans="3:19" ht="14.45" customHeight="1">
      <c r="C108" s="57"/>
      <c r="D108" s="58"/>
      <c r="E108" s="58"/>
      <c r="F108" s="58"/>
      <c r="G108" s="59"/>
      <c r="H108" s="59"/>
      <c r="I108" s="58"/>
      <c r="J108" s="58"/>
      <c r="K108" s="58"/>
      <c r="L108" s="58"/>
      <c r="M108" s="58"/>
      <c r="N108" s="58"/>
      <c r="O108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8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8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8" s="38" t="str">
        <f>IF(t_unittrackers[[#This Row],[full_reg]],"completo","incompleto")</f>
        <v>incompleto</v>
      </c>
    </row>
    <row r="109" spans="3:19" ht="14.45" customHeight="1">
      <c r="C109" s="57"/>
      <c r="D109" s="58"/>
      <c r="E109" s="58"/>
      <c r="F109" s="58"/>
      <c r="G109" s="59"/>
      <c r="H109" s="59"/>
      <c r="I109" s="58"/>
      <c r="J109" s="58"/>
      <c r="K109" s="58"/>
      <c r="L109" s="58"/>
      <c r="M109" s="58"/>
      <c r="N109" s="58"/>
      <c r="O109" s="58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</f>
        <v>0</v>
      </c>
      <c r="P109" s="60" t="b">
        <f>AND(t_unittrackers[[#This Row],[Nombre Interno del dispositivo]]&lt;&gt;"",t_unittrackers[[#This Row],[Marca]]&lt;&gt;"",t_unittrackers[[#This Row],[Modelo]]&lt;&gt;"",t_unittrackers[[#This Row],[Comuna]]&lt;&gt;"",t_unittrackers[[#This Row],[Latitud]]&lt;&gt;"",t_unittrackers[[#This Row],[Longitud]]&lt;&gt;"",t_unittrackers[[#This Row],[Nombre de la Ubicación]]&lt;&gt;"",t_unittrackers[[#This Row],[Tipo de Instalación]]&lt;&gt;"",t_unittrackers[[#This Row],[Estado Operacional]]&lt;&gt;"",t_unittrackers[[#This Row],[Tipo de Dispositivo]]&lt;&gt;"",t_unittrackers[[#This Row],[Especificaciones Técnicas]]&lt;&gt;"")</f>
        <v>0</v>
      </c>
      <c r="Q109" s="61" t="b">
        <f>LEN(CONCATENATE(t_unittrackers[[#This Row],[Nombre Interno del dispositivo]],t_unittrackers[[#This Row],[Marca]],t_unittrackers[[#This Row],[Modelo]],t_unittrackers[[#This Row],[Comuna]],t_unittrackers[[#This Row],[Latitud]],t_unittrackers[[#This Row],[Longitud]],t_unittrackers[[#This Row],[Nombre de la Ubicación]],t_unittrackers[[#This Row],[Descripción de la Ubicación]],t_unittrackers[[#This Row],[Tipo de Instalación]],t_unittrackers[[#This Row],[Tipo de Dispositivo]],t_unittrackers[[#This Row],[Estado Operacional]],t_unittrackers[[#This Row],[Especificaciones Técnicas]]))&gt;0</f>
        <v>0</v>
      </c>
      <c r="R109" s="38" t="str">
        <f>IF(t_unittrackers[[#This Row],[full_reg]],"completo","incompleto")</f>
        <v>incompleto</v>
      </c>
    </row>
    <row r="110" spans="3:19" ht="14.45" customHeight="1"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R110" s="29"/>
      <c r="S110" s="29"/>
    </row>
    <row r="111" spans="3:19" ht="14.45" customHeight="1"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R111" s="29"/>
      <c r="S111" s="29"/>
    </row>
    <row r="112" spans="3:19" ht="14.45" hidden="1" customHeight="1"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R112" s="29"/>
      <c r="S112" s="29"/>
    </row>
    <row r="113" spans="3:19" ht="14.45" hidden="1" customHeight="1"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R113" s="29"/>
      <c r="S113" s="29"/>
    </row>
    <row r="114" spans="3:19" ht="14.45" hidden="1" customHeight="1"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R114" s="29"/>
      <c r="S114" s="29"/>
    </row>
    <row r="115" spans="3:19" ht="14.45" hidden="1" customHeight="1"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R115" s="29"/>
      <c r="S115" s="29"/>
    </row>
    <row r="116" spans="3:19" ht="14.45" hidden="1" customHeight="1"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R116" s="29"/>
      <c r="S116" s="29"/>
    </row>
    <row r="117" spans="3:19" ht="14.45" hidden="1" customHeight="1"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R117" s="29"/>
      <c r="S117" s="29"/>
    </row>
    <row r="118" spans="3:19" ht="14.45" hidden="1" customHeight="1"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R118" s="29"/>
      <c r="S118" s="29"/>
    </row>
    <row r="119" spans="3:19" ht="14.45" hidden="1" customHeight="1"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R119" s="29"/>
      <c r="S119" s="29"/>
    </row>
    <row r="120" spans="3:19" ht="14.45" hidden="1" customHeight="1"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R120" s="29"/>
      <c r="S120" s="29"/>
    </row>
    <row r="121" spans="3:19" ht="14.45" hidden="1" customHeight="1"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R121" s="29"/>
      <c r="S121" s="29"/>
    </row>
    <row r="122" spans="3:19" ht="14.45" hidden="1" customHeight="1"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R122" s="29"/>
      <c r="S122" s="29"/>
    </row>
    <row r="123" spans="3:19" ht="14.45" hidden="1" customHeight="1"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R123" s="29"/>
      <c r="S123" s="29"/>
    </row>
    <row r="124" spans="3:19" ht="14.45" hidden="1" customHeight="1"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R124" s="29"/>
      <c r="S124" s="29"/>
    </row>
    <row r="125" spans="3:19" ht="14.45" hidden="1" customHeight="1"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R125" s="29"/>
      <c r="S125" s="29"/>
    </row>
    <row r="126" spans="3:19" ht="14.45" hidden="1" customHeight="1"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R126" s="29"/>
      <c r="S126" s="29"/>
    </row>
    <row r="127" spans="3:19" ht="14.45" hidden="1" customHeight="1"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R127" s="29"/>
      <c r="S127" s="29"/>
    </row>
    <row r="128" spans="3:19" ht="14.45" hidden="1" customHeight="1"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R128" s="29"/>
      <c r="S128" s="29"/>
    </row>
    <row r="129" spans="3:19" ht="14.45" hidden="1" customHeight="1"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R129" s="29"/>
      <c r="S129" s="29"/>
    </row>
    <row r="130" spans="3:19" ht="14.45" hidden="1" customHeight="1"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R130" s="29"/>
      <c r="S130" s="29"/>
    </row>
    <row r="131" spans="3:19" ht="14.45" hidden="1" customHeight="1"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R131" s="29"/>
      <c r="S131" s="29"/>
    </row>
    <row r="132" spans="3:19" ht="14.45" hidden="1" customHeight="1"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R132" s="29"/>
      <c r="S132" s="29"/>
    </row>
    <row r="133" spans="3:19" ht="14.45" hidden="1" customHeight="1"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R133" s="29"/>
      <c r="S133" s="29"/>
    </row>
    <row r="134" spans="3:19" ht="14.45" hidden="1" customHeight="1"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R134" s="29"/>
      <c r="S134" s="29"/>
    </row>
    <row r="135" spans="3:19" ht="14.45" hidden="1" customHeight="1"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R135" s="29"/>
      <c r="S135" s="29"/>
    </row>
    <row r="136" spans="3:19" ht="14.45" hidden="1" customHeight="1"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R136" s="29"/>
      <c r="S136" s="29"/>
    </row>
    <row r="137" spans="3:19" ht="14.45" hidden="1" customHeight="1"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R137" s="29"/>
      <c r="S137" s="29"/>
    </row>
    <row r="138" spans="3:19" ht="14.45" hidden="1" customHeight="1"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R138" s="29"/>
      <c r="S138" s="29"/>
    </row>
    <row r="139" spans="3:19" ht="14.45" hidden="1" customHeight="1"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R139" s="29"/>
      <c r="S139" s="29"/>
    </row>
    <row r="140" spans="3:19" ht="14.45" hidden="1" customHeight="1"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R140" s="29"/>
      <c r="S140" s="29"/>
    </row>
    <row r="141" spans="3:19" ht="14.45" hidden="1" customHeight="1"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R141" s="29"/>
      <c r="S141" s="29"/>
    </row>
    <row r="142" spans="3:19" ht="14.45" hidden="1" customHeight="1"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R142" s="29"/>
      <c r="S142" s="29"/>
    </row>
    <row r="143" spans="3:19" ht="14.45" hidden="1" customHeight="1"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R143" s="29"/>
      <c r="S143" s="29"/>
    </row>
    <row r="144" spans="3:19" ht="14.45" hidden="1" customHeight="1"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R144" s="29"/>
      <c r="S144" s="29"/>
    </row>
    <row r="145" spans="3:19" ht="14.45" hidden="1" customHeight="1"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R145" s="29"/>
      <c r="S145" s="29"/>
    </row>
    <row r="146" spans="3:19" ht="14.45" hidden="1" customHeight="1"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R146" s="29"/>
      <c r="S146" s="29"/>
    </row>
    <row r="147" spans="3:19" ht="14.45" hidden="1" customHeight="1"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R147" s="29"/>
      <c r="S147" s="29"/>
    </row>
    <row r="148" spans="3:19" ht="14.45" hidden="1" customHeight="1"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R148" s="29"/>
      <c r="S148" s="29"/>
    </row>
    <row r="149" spans="3:19" ht="14.45" hidden="1" customHeight="1"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R149" s="29"/>
      <c r="S149" s="29"/>
    </row>
    <row r="150" spans="3:19" ht="14.45" hidden="1" customHeight="1"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R150" s="29"/>
      <c r="S150" s="29"/>
    </row>
    <row r="151" spans="3:19" ht="14.45" hidden="1" customHeight="1"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R151" s="29"/>
      <c r="S151" s="29"/>
    </row>
    <row r="152" spans="3:19" ht="14.45" hidden="1" customHeight="1"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R152" s="29"/>
      <c r="S152" s="29"/>
    </row>
    <row r="153" spans="3:19" ht="14.45" hidden="1" customHeight="1"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R153" s="29"/>
      <c r="S153" s="29"/>
    </row>
    <row r="154" spans="3:19" ht="14.45" hidden="1" customHeight="1"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R154" s="29"/>
      <c r="S154" s="29"/>
    </row>
    <row r="155" spans="3:19" ht="14.45" hidden="1" customHeight="1"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R155" s="29"/>
      <c r="S155" s="29"/>
    </row>
    <row r="156" spans="3:19" ht="14.45" hidden="1" customHeight="1"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R156" s="29"/>
      <c r="S156" s="29"/>
    </row>
    <row r="157" spans="3:19" ht="14.45" hidden="1" customHeight="1"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R157" s="29"/>
      <c r="S157" s="29"/>
    </row>
    <row r="158" spans="3:19" ht="14.45" hidden="1" customHeight="1"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R158" s="29"/>
      <c r="S158" s="29"/>
    </row>
    <row r="159" spans="3:19" ht="14.45" hidden="1" customHeight="1"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R159" s="29"/>
      <c r="S159" s="29"/>
    </row>
    <row r="160" spans="3:19" ht="14.45" hidden="1" customHeight="1"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R160" s="29"/>
      <c r="S160" s="29"/>
    </row>
    <row r="161" spans="3:19" ht="14.45" hidden="1" customHeight="1"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R161" s="29"/>
      <c r="S161" s="29"/>
    </row>
    <row r="162" spans="3:19" ht="14.45" hidden="1" customHeight="1"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R162" s="29"/>
      <c r="S162" s="29"/>
    </row>
    <row r="163" spans="3:19" ht="14.45" hidden="1" customHeight="1"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R163" s="29"/>
      <c r="S163" s="29"/>
    </row>
    <row r="164" spans="3:19" ht="14.45" hidden="1" customHeight="1"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R164" s="29"/>
      <c r="S164" s="29"/>
    </row>
    <row r="165" spans="3:19" ht="14.45" hidden="1" customHeight="1"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R165" s="29"/>
      <c r="S165" s="29"/>
    </row>
    <row r="166" spans="3:19" ht="14.45" hidden="1" customHeight="1"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R166" s="29"/>
      <c r="S166" s="29"/>
    </row>
    <row r="167" spans="3:19" ht="14.45" hidden="1" customHeight="1"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R167" s="29"/>
      <c r="S167" s="29"/>
    </row>
    <row r="168" spans="3:19" ht="14.45" hidden="1" customHeight="1"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R168" s="29"/>
      <c r="S168" s="29"/>
    </row>
    <row r="169" spans="3:19" ht="14.45" hidden="1" customHeight="1"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R169" s="29"/>
      <c r="S169" s="29"/>
    </row>
    <row r="170" spans="3:19" ht="14.45" hidden="1" customHeight="1"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R170" s="29"/>
      <c r="S170" s="29"/>
    </row>
    <row r="171" spans="3:19" ht="14.45" hidden="1" customHeight="1"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R171" s="29"/>
      <c r="S171" s="29"/>
    </row>
    <row r="172" spans="3:19" ht="14.45" hidden="1" customHeight="1"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R172" s="29"/>
      <c r="S172" s="29"/>
    </row>
    <row r="173" spans="3:19" ht="14.45" hidden="1" customHeight="1"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R173" s="29"/>
      <c r="S173" s="29"/>
    </row>
    <row r="174" spans="3:19" ht="14.45" hidden="1" customHeight="1"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R174" s="29"/>
      <c r="S174" s="29"/>
    </row>
    <row r="175" spans="3:19" ht="14.45" hidden="1" customHeight="1"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R175" s="29"/>
      <c r="S175" s="29"/>
    </row>
    <row r="176" spans="3:19" ht="14.45" hidden="1" customHeight="1"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R176" s="29"/>
      <c r="S176" s="29"/>
    </row>
    <row r="177" spans="3:19" ht="14.45" hidden="1" customHeight="1"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R177" s="29"/>
      <c r="S177" s="29"/>
    </row>
    <row r="178" spans="3:19" ht="14.45" hidden="1" customHeight="1"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R178" s="29"/>
      <c r="S178" s="29"/>
    </row>
    <row r="179" spans="3:19" ht="14.45" hidden="1" customHeight="1"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R179" s="29"/>
      <c r="S179" s="29"/>
    </row>
    <row r="180" spans="3:19" ht="14.45" hidden="1" customHeight="1"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R180" s="29"/>
      <c r="S180" s="29"/>
    </row>
    <row r="181" spans="3:19" ht="14.45" hidden="1" customHeight="1"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R181" s="29"/>
      <c r="S181" s="29"/>
    </row>
    <row r="182" spans="3:19" ht="14.45" hidden="1" customHeight="1"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R182" s="29"/>
      <c r="S182" s="29"/>
    </row>
    <row r="183" spans="3:19" ht="14.45" hidden="1" customHeight="1"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R183" s="29"/>
      <c r="S183" s="29"/>
    </row>
    <row r="184" spans="3:19" ht="14.45" hidden="1" customHeight="1"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R184" s="29"/>
      <c r="S184" s="29"/>
    </row>
    <row r="185" spans="3:19" ht="14.45" hidden="1" customHeight="1"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R185" s="29"/>
      <c r="S185" s="29"/>
    </row>
    <row r="186" spans="3:19" ht="14.45" hidden="1" customHeight="1"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R186" s="29"/>
      <c r="S186" s="29"/>
    </row>
    <row r="187" spans="3:19" ht="14.45" hidden="1" customHeight="1"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R187" s="29"/>
      <c r="S187" s="29"/>
    </row>
    <row r="188" spans="3:19" ht="14.45" hidden="1" customHeight="1"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R188" s="29"/>
      <c r="S188" s="29"/>
    </row>
    <row r="189" spans="3:19" ht="14.45" hidden="1" customHeight="1"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R189" s="29"/>
      <c r="S189" s="29"/>
    </row>
    <row r="190" spans="3:19" ht="14.45" hidden="1" customHeight="1"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R190" s="29"/>
      <c r="S190" s="29"/>
    </row>
    <row r="191" spans="3:19" ht="14.45" hidden="1" customHeight="1"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R191" s="29"/>
      <c r="S191" s="29"/>
    </row>
    <row r="192" spans="3:19" ht="14.45" hidden="1" customHeight="1"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R192" s="29"/>
      <c r="S192" s="29"/>
    </row>
    <row r="193" spans="3:19" ht="14.45" hidden="1" customHeight="1"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R193" s="29"/>
      <c r="S193" s="29"/>
    </row>
    <row r="194" spans="3:19" ht="14.45" hidden="1" customHeight="1"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R194" s="29"/>
      <c r="S194" s="29"/>
    </row>
    <row r="195" spans="3:19" ht="14.45" hidden="1" customHeight="1"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R195" s="29"/>
      <c r="S195" s="29"/>
    </row>
    <row r="196" spans="3:19" ht="14.45" hidden="1" customHeight="1"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R196" s="29"/>
      <c r="S196" s="29"/>
    </row>
    <row r="197" spans="3:19" ht="14.45" hidden="1" customHeight="1"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R197" s="29"/>
      <c r="S197" s="29"/>
    </row>
    <row r="198" spans="3:19" ht="14.45" hidden="1" customHeight="1"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R198" s="29"/>
      <c r="S198" s="29"/>
    </row>
    <row r="199" spans="3:19" ht="14.45" hidden="1" customHeight="1"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R199" s="29"/>
      <c r="S199" s="29"/>
    </row>
    <row r="200" spans="3:19" ht="14.45" hidden="1" customHeight="1"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R200" s="29"/>
      <c r="S200" s="29"/>
    </row>
    <row r="201" spans="3:19" ht="14.45" hidden="1" customHeight="1"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R201" s="29"/>
      <c r="S201" s="29"/>
    </row>
    <row r="202" spans="3:19" ht="14.45" hidden="1" customHeight="1"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R202" s="29"/>
      <c r="S202" s="29"/>
    </row>
    <row r="203" spans="3:19" ht="14.45" hidden="1" customHeight="1"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R203" s="29"/>
      <c r="S203" s="29"/>
    </row>
    <row r="204" spans="3:19" ht="14.45" hidden="1" customHeight="1"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R204" s="29"/>
      <c r="S204" s="29"/>
    </row>
    <row r="205" spans="3:19" ht="14.45" hidden="1" customHeight="1"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R205" s="29"/>
      <c r="S205" s="29"/>
    </row>
    <row r="206" spans="3:19" ht="14.45" hidden="1" customHeight="1"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R206" s="29"/>
      <c r="S206" s="29"/>
    </row>
    <row r="207" spans="3:19" ht="14.45" hidden="1" customHeight="1"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R207" s="29"/>
      <c r="S207" s="29"/>
    </row>
    <row r="208" spans="3:19" ht="14.45" hidden="1" customHeight="1"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R208" s="29"/>
      <c r="S208" s="29"/>
    </row>
    <row r="209" spans="3:19" ht="14.45" hidden="1" customHeight="1"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R209" s="29"/>
      <c r="S209" s="29"/>
    </row>
    <row r="210" spans="3:19" ht="14.45" hidden="1" customHeight="1"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R210" s="29"/>
      <c r="S210" s="29"/>
    </row>
    <row r="211" spans="3:19" ht="14.45" hidden="1" customHeight="1"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R211" s="29"/>
      <c r="S211" s="29"/>
    </row>
    <row r="212" spans="3:19" ht="14.45" hidden="1" customHeight="1"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R212" s="29"/>
      <c r="S212" s="29"/>
    </row>
    <row r="213" spans="3:19" ht="14.45" hidden="1" customHeight="1"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R213" s="29"/>
      <c r="S213" s="29"/>
    </row>
    <row r="214" spans="3:19" ht="14.45" hidden="1" customHeight="1"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R214" s="29"/>
      <c r="S214" s="29"/>
    </row>
    <row r="215" spans="3:19" ht="14.45" hidden="1" customHeight="1"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R215" s="29"/>
      <c r="S215" s="29"/>
    </row>
    <row r="216" spans="3:19" ht="14.45" hidden="1" customHeight="1"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R216" s="29"/>
      <c r="S216" s="29"/>
    </row>
    <row r="217" spans="3:19" ht="14.45" hidden="1" customHeight="1"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R217" s="29"/>
      <c r="S217" s="29"/>
    </row>
    <row r="218" spans="3:19" ht="14.45" hidden="1" customHeight="1"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R218" s="29"/>
      <c r="S218" s="29"/>
    </row>
    <row r="219" spans="3:19" ht="14.45" hidden="1" customHeight="1"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R219" s="29"/>
      <c r="S219" s="29"/>
    </row>
    <row r="220" spans="3:19" ht="14.45" hidden="1" customHeight="1"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R220" s="29"/>
      <c r="S220" s="29"/>
    </row>
    <row r="221" spans="3:19" ht="14.45" hidden="1" customHeight="1"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R221" s="29"/>
      <c r="S221" s="29"/>
    </row>
    <row r="222" spans="3:19" ht="14.45" hidden="1" customHeight="1"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R222" s="29"/>
      <c r="S222" s="29"/>
    </row>
    <row r="223" spans="3:19" ht="14.45" hidden="1" customHeight="1"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R223" s="29"/>
      <c r="S223" s="29"/>
    </row>
    <row r="224" spans="3:19" ht="14.45" hidden="1" customHeight="1"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R224" s="29"/>
      <c r="S224" s="29"/>
    </row>
    <row r="225" spans="3:19" ht="14.45" hidden="1" customHeight="1"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R225" s="29"/>
      <c r="S225" s="29"/>
    </row>
    <row r="226" spans="3:19" ht="14.45" hidden="1" customHeight="1"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R226" s="29"/>
      <c r="S226" s="29"/>
    </row>
    <row r="227" spans="3:19" ht="14.45" hidden="1" customHeight="1"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R227" s="29"/>
      <c r="S227" s="29"/>
    </row>
    <row r="228" spans="3:19" ht="14.45" hidden="1" customHeight="1"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R228" s="29"/>
      <c r="S228" s="29"/>
    </row>
    <row r="229" spans="3:19" ht="14.45" hidden="1" customHeight="1"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R229" s="29"/>
      <c r="S229" s="29"/>
    </row>
    <row r="230" spans="3:19" ht="14.45" hidden="1" customHeight="1"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R230" s="29"/>
      <c r="S230" s="29"/>
    </row>
    <row r="231" spans="3:19" ht="14.45" hidden="1" customHeight="1"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R231" s="29"/>
      <c r="S231" s="29"/>
    </row>
    <row r="232" spans="3:19" ht="14.45" hidden="1" customHeight="1"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R232" s="29"/>
      <c r="S232" s="29"/>
    </row>
    <row r="233" spans="3:19" ht="14.45" hidden="1" customHeight="1"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R233" s="29"/>
      <c r="S233" s="29"/>
    </row>
    <row r="234" spans="3:19" ht="14.45" hidden="1" customHeight="1"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R234" s="29"/>
      <c r="S234" s="29"/>
    </row>
    <row r="235" spans="3:19" ht="14.45" hidden="1" customHeight="1"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R235" s="29"/>
      <c r="S235" s="29"/>
    </row>
    <row r="236" spans="3:19" ht="14.45" hidden="1" customHeight="1"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R236" s="29"/>
      <c r="S236" s="29"/>
    </row>
    <row r="237" spans="3:19" ht="14.45" hidden="1" customHeight="1"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R237" s="29"/>
      <c r="S237" s="29"/>
    </row>
    <row r="238" spans="3:19" ht="14.45" hidden="1" customHeight="1"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R238" s="29"/>
      <c r="S238" s="29"/>
    </row>
    <row r="239" spans="3:19" ht="14.45" hidden="1" customHeight="1"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R239" s="29"/>
      <c r="S239" s="29"/>
    </row>
    <row r="240" spans="3:19" ht="14.45" hidden="1" customHeight="1"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R240" s="29"/>
      <c r="S240" s="29"/>
    </row>
    <row r="241" spans="3:19" ht="14.45" hidden="1" customHeight="1"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R241" s="29"/>
      <c r="S241" s="29"/>
    </row>
    <row r="242" spans="3:19" ht="14.45" hidden="1" customHeight="1"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R242" s="29"/>
      <c r="S242" s="29"/>
    </row>
    <row r="243" spans="3:19" ht="14.45" hidden="1" customHeight="1"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R243" s="29"/>
      <c r="S243" s="29"/>
    </row>
    <row r="244" spans="3:19" ht="14.45" hidden="1" customHeight="1"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R244" s="29"/>
      <c r="S244" s="29"/>
    </row>
    <row r="245" spans="3:19" ht="14.45" hidden="1" customHeight="1"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R245" s="29"/>
      <c r="S245" s="29"/>
    </row>
    <row r="246" spans="3:19" ht="14.45" hidden="1" customHeight="1"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R246" s="29"/>
      <c r="S246" s="29"/>
    </row>
    <row r="247" spans="3:19" ht="14.45" hidden="1" customHeight="1"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R247" s="29"/>
      <c r="S247" s="29"/>
    </row>
    <row r="248" spans="3:19" ht="14.45" hidden="1" customHeight="1"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R248" s="29"/>
      <c r="S248" s="29"/>
    </row>
    <row r="249" spans="3:19" ht="14.45" hidden="1" customHeight="1"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R249" s="29"/>
      <c r="S249" s="29"/>
    </row>
    <row r="250" spans="3:19" ht="14.45" hidden="1" customHeight="1"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R250" s="29"/>
      <c r="S250" s="29"/>
    </row>
    <row r="251" spans="3:19" ht="14.45" hidden="1" customHeight="1"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R251" s="29"/>
      <c r="S251" s="29"/>
    </row>
    <row r="252" spans="3:19" ht="14.45" hidden="1" customHeight="1"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R252" s="29"/>
      <c r="S252" s="29"/>
    </row>
    <row r="253" spans="3:19" ht="14.45" hidden="1" customHeight="1"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R253" s="29"/>
      <c r="S253" s="29"/>
    </row>
    <row r="254" spans="3:19" ht="14.45" hidden="1" customHeight="1"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R254" s="29"/>
      <c r="S254" s="29"/>
    </row>
    <row r="255" spans="3:19" ht="14.45" hidden="1" customHeight="1"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R255" s="29"/>
      <c r="S255" s="29"/>
    </row>
    <row r="256" spans="3:19" ht="14.45" hidden="1" customHeight="1"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R256" s="29"/>
      <c r="S256" s="29"/>
    </row>
    <row r="257" spans="3:19" ht="14.45" hidden="1" customHeight="1"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R257" s="29"/>
      <c r="S257" s="29"/>
    </row>
    <row r="258" spans="3:19" ht="14.45" hidden="1" customHeight="1"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R258" s="29"/>
      <c r="S258" s="29"/>
    </row>
    <row r="259" spans="3:19" ht="14.45" hidden="1" customHeight="1"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R259" s="29"/>
      <c r="S259" s="29"/>
    </row>
    <row r="260" spans="3:19" ht="14.45" hidden="1" customHeight="1"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R260" s="29"/>
      <c r="S260" s="29"/>
    </row>
    <row r="261" spans="3:19" ht="14.45" hidden="1" customHeight="1"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R261" s="29"/>
      <c r="S261" s="29"/>
    </row>
    <row r="262" spans="3:19" ht="14.45" hidden="1" customHeight="1"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R262" s="29"/>
      <c r="S262" s="29"/>
    </row>
    <row r="263" spans="3:19" ht="14.45" hidden="1" customHeight="1"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R263" s="29"/>
      <c r="S263" s="29"/>
    </row>
    <row r="264" spans="3:19" ht="14.45" hidden="1" customHeight="1"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R264" s="29"/>
      <c r="S264" s="29"/>
    </row>
    <row r="265" spans="3:19" ht="14.45" hidden="1" customHeight="1"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R265" s="29"/>
      <c r="S265" s="29"/>
    </row>
    <row r="266" spans="3:19" ht="14.45" hidden="1" customHeight="1"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R266" s="29"/>
      <c r="S266" s="29"/>
    </row>
    <row r="267" spans="3:19" ht="14.45" hidden="1" customHeight="1"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R267" s="29"/>
      <c r="S267" s="29"/>
    </row>
    <row r="268" spans="3:19" ht="14.45" hidden="1" customHeight="1"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R268" s="29"/>
      <c r="S268" s="29"/>
    </row>
    <row r="269" spans="3:19" ht="14.45" hidden="1" customHeight="1"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R269" s="29"/>
      <c r="S269" s="29"/>
    </row>
    <row r="270" spans="3:19" ht="14.45" hidden="1" customHeight="1"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R270" s="29"/>
      <c r="S270" s="29"/>
    </row>
    <row r="271" spans="3:19" ht="14.45" hidden="1" customHeight="1"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R271" s="29"/>
      <c r="S271" s="29"/>
    </row>
    <row r="272" spans="3:19" ht="14.45" hidden="1" customHeight="1"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R272" s="29"/>
      <c r="S272" s="29"/>
    </row>
    <row r="273" spans="3:19" ht="14.45" hidden="1" customHeight="1"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R273" s="29"/>
      <c r="S273" s="29"/>
    </row>
    <row r="274" spans="3:19" ht="14.45" hidden="1" customHeight="1"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R274" s="29"/>
      <c r="S274" s="29"/>
    </row>
    <row r="275" spans="3:19" ht="14.45" hidden="1" customHeight="1"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R275" s="29"/>
      <c r="S275" s="29"/>
    </row>
    <row r="276" spans="3:19" ht="14.45" hidden="1" customHeight="1"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R276" s="29"/>
      <c r="S276" s="29"/>
    </row>
    <row r="277" spans="3:19" ht="14.45" hidden="1" customHeight="1"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R277" s="29"/>
      <c r="S277" s="29"/>
    </row>
    <row r="278" spans="3:19" ht="14.45" hidden="1" customHeight="1"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R278" s="29"/>
      <c r="S278" s="29"/>
    </row>
    <row r="279" spans="3:19" ht="14.45" hidden="1" customHeight="1"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R279" s="29"/>
      <c r="S279" s="29"/>
    </row>
    <row r="280" spans="3:19" ht="14.45" hidden="1" customHeight="1"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R280" s="29"/>
      <c r="S280" s="29"/>
    </row>
    <row r="281" spans="3:19" ht="14.45" hidden="1" customHeight="1"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R281" s="29"/>
      <c r="S281" s="29"/>
    </row>
    <row r="282" spans="3:19" ht="14.45" hidden="1" customHeight="1"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R282" s="29"/>
      <c r="S282" s="29"/>
    </row>
    <row r="283" spans="3:19" ht="14.45" hidden="1" customHeight="1"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R283" s="29"/>
      <c r="S283" s="29"/>
    </row>
    <row r="284" spans="3:19" ht="14.45" hidden="1" customHeight="1"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R284" s="29"/>
      <c r="S284" s="29"/>
    </row>
    <row r="285" spans="3:19" ht="14.45" hidden="1" customHeight="1"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R285" s="29"/>
      <c r="S285" s="29"/>
    </row>
    <row r="286" spans="3:19" ht="14.45" hidden="1" customHeight="1"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R286" s="29"/>
      <c r="S286" s="29"/>
    </row>
    <row r="287" spans="3:19" ht="14.45" hidden="1" customHeight="1"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R287" s="29"/>
      <c r="S287" s="29"/>
    </row>
    <row r="288" spans="3:19" ht="14.45" hidden="1" customHeight="1"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R288" s="29"/>
      <c r="S288" s="29"/>
    </row>
    <row r="289" spans="3:19" ht="14.45" hidden="1" customHeight="1"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R289" s="29"/>
      <c r="S289" s="29"/>
    </row>
    <row r="290" spans="3:19" ht="14.45" hidden="1" customHeight="1"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R290" s="29"/>
      <c r="S290" s="29"/>
    </row>
    <row r="291" spans="3:19" ht="14.45" hidden="1" customHeight="1"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R291" s="29"/>
      <c r="S291" s="29"/>
    </row>
    <row r="292" spans="3:19" ht="14.45" hidden="1" customHeight="1"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R292" s="29"/>
      <c r="S292" s="29"/>
    </row>
    <row r="293" spans="3:19" ht="14.45" hidden="1" customHeight="1"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R293" s="29"/>
      <c r="S293" s="29"/>
    </row>
    <row r="294" spans="3:19" ht="14.45" hidden="1" customHeight="1"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R294" s="29"/>
      <c r="S294" s="29"/>
    </row>
    <row r="295" spans="3:19" ht="14.45" hidden="1" customHeight="1"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R295" s="29"/>
      <c r="S295" s="29"/>
    </row>
    <row r="296" spans="3:19" ht="14.45" hidden="1" customHeight="1"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R296" s="29"/>
      <c r="S296" s="29"/>
    </row>
    <row r="297" spans="3:19" ht="14.45" hidden="1" customHeight="1"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R297" s="29"/>
      <c r="S297" s="29"/>
    </row>
    <row r="298" spans="3:19" ht="14.45" hidden="1" customHeight="1"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R298" s="29"/>
      <c r="S298" s="29"/>
    </row>
    <row r="299" spans="3:19" ht="14.45" hidden="1" customHeight="1"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R299" s="29"/>
      <c r="S299" s="29"/>
    </row>
    <row r="300" spans="3:19" ht="14.45" hidden="1" customHeight="1"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R300" s="29"/>
      <c r="S300" s="29"/>
    </row>
    <row r="301" spans="3:19" ht="14.45" hidden="1" customHeight="1"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R301" s="29"/>
      <c r="S301" s="29"/>
    </row>
    <row r="302" spans="3:19" ht="14.45" hidden="1" customHeight="1"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R302" s="29"/>
      <c r="S302" s="29"/>
    </row>
    <row r="303" spans="3:19" ht="14.45" hidden="1" customHeight="1"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R303" s="29"/>
      <c r="S303" s="29"/>
    </row>
    <row r="304" spans="3:19" ht="14.45" hidden="1" customHeight="1"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R304" s="29"/>
      <c r="S304" s="29"/>
    </row>
    <row r="305" spans="3:19" ht="14.45" hidden="1" customHeight="1"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R305" s="29"/>
      <c r="S305" s="29"/>
    </row>
    <row r="306" spans="3:19" ht="14.45" hidden="1" customHeight="1"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R306" s="29"/>
      <c r="S306" s="29"/>
    </row>
    <row r="307" spans="3:19" ht="14.45" hidden="1" customHeight="1"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R307" s="29"/>
      <c r="S307" s="29"/>
    </row>
    <row r="308" spans="3:19" ht="14.45" hidden="1" customHeight="1"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R308" s="29"/>
      <c r="S308" s="29"/>
    </row>
    <row r="309" spans="3:19" ht="14.45" hidden="1" customHeight="1"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R309" s="29"/>
      <c r="S309" s="29"/>
    </row>
    <row r="310" spans="3:19" ht="14.45" hidden="1" customHeight="1"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R310" s="29"/>
      <c r="S310" s="29"/>
    </row>
    <row r="311" spans="3:19" ht="14.45" hidden="1" customHeight="1"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R311" s="29"/>
      <c r="S311" s="29"/>
    </row>
    <row r="312" spans="3:19" ht="14.45" hidden="1" customHeight="1"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R312" s="29"/>
      <c r="S312" s="29"/>
    </row>
    <row r="313" spans="3:19" ht="14.45" hidden="1" customHeight="1"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R313" s="29"/>
      <c r="S313" s="29"/>
    </row>
    <row r="314" spans="3:19" ht="14.45" hidden="1" customHeight="1"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R314" s="29"/>
      <c r="S314" s="29"/>
    </row>
    <row r="315" spans="3:19" ht="14.45" hidden="1" customHeight="1"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R315" s="29"/>
      <c r="S315" s="29"/>
    </row>
    <row r="316" spans="3:19" ht="14.45" hidden="1" customHeight="1"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R316" s="29"/>
      <c r="S316" s="29"/>
    </row>
    <row r="317" spans="3:19" ht="14.45" hidden="1" customHeight="1"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R317" s="29"/>
      <c r="S317" s="29"/>
    </row>
    <row r="318" spans="3:19" ht="14.45" hidden="1" customHeight="1"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R318" s="29"/>
      <c r="S318" s="29"/>
    </row>
    <row r="319" spans="3:19" ht="14.45" hidden="1" customHeight="1"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R319" s="29"/>
      <c r="S319" s="29"/>
    </row>
    <row r="320" spans="3:19" ht="14.45" hidden="1" customHeight="1"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R320" s="29"/>
      <c r="S320" s="29"/>
    </row>
    <row r="321" spans="3:19" ht="14.45" hidden="1" customHeight="1"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R321" s="29"/>
      <c r="S321" s="29"/>
    </row>
    <row r="322" spans="3:19" ht="14.45" hidden="1" customHeight="1"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R322" s="29"/>
      <c r="S322" s="29"/>
    </row>
    <row r="323" spans="3:19" ht="14.45" hidden="1" customHeight="1"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R323" s="29"/>
      <c r="S323" s="29"/>
    </row>
    <row r="324" spans="3:19" ht="14.45" hidden="1" customHeight="1"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R324" s="29"/>
      <c r="S324" s="29"/>
    </row>
    <row r="325" spans="3:19" ht="14.45" hidden="1" customHeight="1"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R325" s="29"/>
      <c r="S325" s="29"/>
    </row>
    <row r="326" spans="3:19" ht="14.45" hidden="1" customHeight="1"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R326" s="29"/>
      <c r="S326" s="29"/>
    </row>
    <row r="327" spans="3:19" ht="14.45" hidden="1" customHeight="1"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R327" s="29"/>
      <c r="S327" s="29"/>
    </row>
    <row r="328" spans="3:19" ht="14.45" hidden="1" customHeight="1"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R328" s="29"/>
      <c r="S328" s="29"/>
    </row>
    <row r="329" spans="3:19" ht="14.45" hidden="1" customHeight="1"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R329" s="29"/>
      <c r="S329" s="29"/>
    </row>
    <row r="330" spans="3:19" ht="14.45" hidden="1" customHeight="1"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R330" s="29"/>
      <c r="S330" s="29"/>
    </row>
    <row r="331" spans="3:19" ht="14.45" hidden="1" customHeight="1"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R331" s="29"/>
      <c r="S331" s="29"/>
    </row>
    <row r="332" spans="3:19" ht="14.45" hidden="1" customHeight="1"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R332" s="29"/>
      <c r="S332" s="29"/>
    </row>
    <row r="333" spans="3:19" ht="14.45" hidden="1" customHeight="1"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R333" s="29"/>
      <c r="S333" s="29"/>
    </row>
    <row r="334" spans="3:19" ht="14.45" hidden="1" customHeight="1"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R334" s="29"/>
      <c r="S334" s="29"/>
    </row>
    <row r="335" spans="3:19" ht="14.45" hidden="1" customHeight="1"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R335" s="29"/>
      <c r="S335" s="29"/>
    </row>
    <row r="336" spans="3:19" ht="14.45" hidden="1" customHeight="1"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R336" s="29"/>
      <c r="S336" s="29"/>
    </row>
    <row r="337" spans="3:19" ht="14.45" hidden="1" customHeight="1"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R337" s="29"/>
      <c r="S337" s="29"/>
    </row>
    <row r="338" spans="3:19" ht="14.45" hidden="1" customHeight="1"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R338" s="29"/>
      <c r="S338" s="29"/>
    </row>
    <row r="339" spans="3:19" ht="14.45" hidden="1" customHeight="1"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R339" s="29"/>
      <c r="S339" s="29"/>
    </row>
    <row r="340" spans="3:19" ht="14.45" hidden="1" customHeight="1"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R340" s="29"/>
      <c r="S340" s="29"/>
    </row>
    <row r="341" spans="3:19" ht="14.45" hidden="1" customHeight="1"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R341" s="29"/>
      <c r="S341" s="29"/>
    </row>
    <row r="342" spans="3:19" ht="14.45" hidden="1" customHeight="1"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R342" s="29"/>
      <c r="S342" s="29"/>
    </row>
    <row r="343" spans="3:19" ht="14.45" hidden="1" customHeight="1"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R343" s="29"/>
      <c r="S343" s="29"/>
    </row>
    <row r="344" spans="3:19" ht="14.45" hidden="1" customHeight="1"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R344" s="29"/>
      <c r="S344" s="29"/>
    </row>
    <row r="345" spans="3:19" ht="14.45" hidden="1" customHeight="1"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R345" s="29"/>
      <c r="S345" s="29"/>
    </row>
    <row r="346" spans="3:19" ht="14.45" hidden="1" customHeight="1"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R346" s="29"/>
      <c r="S346" s="29"/>
    </row>
    <row r="347" spans="3:19" ht="14.45" hidden="1" customHeight="1"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R347" s="29"/>
      <c r="S347" s="29"/>
    </row>
    <row r="348" spans="3:19" ht="14.45" hidden="1" customHeight="1"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R348" s="29"/>
      <c r="S348" s="29"/>
    </row>
    <row r="349" spans="3:19" ht="14.45" hidden="1" customHeight="1"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R349" s="29"/>
      <c r="S349" s="29"/>
    </row>
    <row r="350" spans="3:19" ht="14.45" hidden="1" customHeight="1"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R350" s="29"/>
      <c r="S350" s="29"/>
    </row>
    <row r="351" spans="3:19" ht="14.45" hidden="1" customHeight="1"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R351" s="29"/>
      <c r="S351" s="29"/>
    </row>
    <row r="352" spans="3:19" ht="14.45" hidden="1" customHeight="1"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R352" s="29"/>
      <c r="S352" s="29"/>
    </row>
    <row r="353" spans="3:19" ht="14.45" hidden="1" customHeight="1"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R353" s="29"/>
      <c r="S353" s="29"/>
    </row>
    <row r="354" spans="3:19" ht="14.45" hidden="1" customHeight="1"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R354" s="29"/>
      <c r="S354" s="29"/>
    </row>
    <row r="355" spans="3:19" ht="14.45" hidden="1" customHeight="1"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R355" s="29"/>
      <c r="S355" s="29"/>
    </row>
    <row r="356" spans="3:19" ht="14.45" hidden="1" customHeight="1"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R356" s="29"/>
      <c r="S356" s="29"/>
    </row>
    <row r="357" spans="3:19" ht="14.45" hidden="1" customHeight="1"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R357" s="29"/>
      <c r="S357" s="29"/>
    </row>
    <row r="358" spans="3:19" ht="14.45" hidden="1" customHeight="1"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R358" s="29"/>
      <c r="S358" s="29"/>
    </row>
    <row r="359" spans="3:19" ht="14.45" hidden="1" customHeight="1"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R359" s="29"/>
      <c r="S359" s="29"/>
    </row>
    <row r="360" spans="3:19" ht="14.45" hidden="1" customHeight="1"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R360" s="29"/>
      <c r="S360" s="29"/>
    </row>
    <row r="361" spans="3:19" ht="14.45" hidden="1" customHeight="1"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R361" s="29"/>
      <c r="S361" s="29"/>
    </row>
    <row r="362" spans="3:19" ht="14.45" hidden="1" customHeight="1"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R362" s="29"/>
      <c r="S362" s="29"/>
    </row>
    <row r="363" spans="3:19" ht="14.45" hidden="1" customHeight="1"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R363" s="29"/>
      <c r="S363" s="29"/>
    </row>
    <row r="364" spans="3:19" ht="14.45" hidden="1" customHeight="1"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R364" s="29"/>
      <c r="S364" s="29"/>
    </row>
    <row r="365" spans="3:19" ht="14.45" hidden="1" customHeight="1"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R365" s="29"/>
      <c r="S365" s="29"/>
    </row>
    <row r="366" spans="3:19" ht="14.45" hidden="1" customHeight="1"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R366" s="29"/>
      <c r="S366" s="29"/>
    </row>
    <row r="367" spans="3:19" ht="14.45" hidden="1" customHeight="1"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R367" s="29"/>
      <c r="S367" s="29"/>
    </row>
    <row r="368" spans="3:19" ht="14.45" hidden="1" customHeight="1"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R368" s="29"/>
      <c r="S368" s="29"/>
    </row>
    <row r="369" spans="3:19" ht="14.45" hidden="1" customHeight="1"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R369" s="29"/>
      <c r="S369" s="29"/>
    </row>
    <row r="370" spans="3:19" ht="14.45" hidden="1" customHeight="1"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R370" s="29"/>
      <c r="S370" s="29"/>
    </row>
    <row r="371" spans="3:19" ht="14.45" hidden="1" customHeight="1"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R371" s="29"/>
      <c r="S371" s="29"/>
    </row>
    <row r="372" spans="3:19" ht="14.45" hidden="1" customHeight="1"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R372" s="29"/>
      <c r="S372" s="29"/>
    </row>
    <row r="373" spans="3:19" ht="14.45" hidden="1" customHeight="1"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R373" s="29"/>
      <c r="S373" s="29"/>
    </row>
    <row r="374" spans="3:19" ht="14.45" hidden="1" customHeight="1"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R374" s="29"/>
      <c r="S374" s="29"/>
    </row>
    <row r="375" spans="3:19" ht="14.45" hidden="1" customHeight="1"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R375" s="29"/>
      <c r="S375" s="29"/>
    </row>
    <row r="376" spans="3:19" ht="14.45" hidden="1" customHeight="1"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R376" s="29"/>
      <c r="S376" s="29"/>
    </row>
    <row r="377" spans="3:19" ht="14.45" hidden="1" customHeight="1"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R377" s="29"/>
      <c r="S377" s="29"/>
    </row>
    <row r="378" spans="3:19" ht="14.45" hidden="1" customHeight="1"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R378" s="29"/>
      <c r="S378" s="29"/>
    </row>
    <row r="379" spans="3:19" ht="14.45" hidden="1" customHeight="1"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R379" s="29"/>
      <c r="S379" s="29"/>
    </row>
    <row r="380" spans="3:19" ht="14.45" hidden="1" customHeight="1"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R380" s="29"/>
      <c r="S380" s="29"/>
    </row>
    <row r="381" spans="3:19" ht="14.45" hidden="1" customHeight="1"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R381" s="29"/>
      <c r="S381" s="29"/>
    </row>
    <row r="382" spans="3:19" ht="14.45" hidden="1" customHeight="1"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R382" s="29"/>
      <c r="S382" s="29"/>
    </row>
    <row r="383" spans="3:19" ht="14.45" hidden="1" customHeight="1"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R383" s="29"/>
      <c r="S383" s="29"/>
    </row>
    <row r="384" spans="3:19" ht="14.45" hidden="1" customHeight="1"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R384" s="29"/>
      <c r="S384" s="29"/>
    </row>
    <row r="385" spans="3:19" ht="14.45" hidden="1" customHeight="1"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R385" s="29"/>
      <c r="S385" s="29"/>
    </row>
    <row r="386" spans="3:19" ht="14.45" hidden="1" customHeight="1"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R386" s="29"/>
      <c r="S386" s="29"/>
    </row>
    <row r="387" spans="3:19" ht="14.45" hidden="1" customHeight="1"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R387" s="29"/>
      <c r="S387" s="29"/>
    </row>
    <row r="388" spans="3:19" ht="14.45" hidden="1" customHeight="1"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R388" s="29"/>
      <c r="S388" s="29"/>
    </row>
    <row r="389" spans="3:19" ht="14.45" hidden="1" customHeight="1"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R389" s="29"/>
      <c r="S389" s="29"/>
    </row>
    <row r="390" spans="3:19" ht="14.45" hidden="1" customHeight="1"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R390" s="29"/>
      <c r="S390" s="29"/>
    </row>
    <row r="391" spans="3:19" ht="14.45" hidden="1" customHeight="1"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R391" s="29"/>
      <c r="S391" s="29"/>
    </row>
    <row r="392" spans="3:19" ht="14.45" hidden="1" customHeight="1"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R392" s="29"/>
      <c r="S392" s="29"/>
    </row>
    <row r="393" spans="3:19" ht="14.45" hidden="1" customHeight="1"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R393" s="29"/>
      <c r="S393" s="29"/>
    </row>
    <row r="394" spans="3:19" ht="14.45" hidden="1" customHeight="1"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R394" s="29"/>
      <c r="S394" s="29"/>
    </row>
    <row r="395" spans="3:19" ht="14.45" hidden="1" customHeight="1"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R395" s="29"/>
      <c r="S395" s="29"/>
    </row>
    <row r="396" spans="3:19" ht="14.45" hidden="1" customHeight="1"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R396" s="29"/>
      <c r="S396" s="29"/>
    </row>
    <row r="397" spans="3:19" ht="14.45" hidden="1" customHeight="1"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R397" s="29"/>
      <c r="S397" s="29"/>
    </row>
    <row r="398" spans="3:19" ht="14.45" hidden="1" customHeight="1"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R398" s="29"/>
      <c r="S398" s="29"/>
    </row>
    <row r="399" spans="3:19" ht="14.45" hidden="1" customHeight="1"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R399" s="29"/>
      <c r="S399" s="29"/>
    </row>
    <row r="400" spans="3:19" ht="14.45" hidden="1" customHeight="1"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R400" s="29"/>
      <c r="S400" s="29"/>
    </row>
    <row r="401" spans="3:19" ht="14.45" hidden="1" customHeight="1"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R401" s="29"/>
      <c r="S401" s="29"/>
    </row>
    <row r="402" spans="3:19" ht="14.45" hidden="1" customHeight="1"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R402" s="29"/>
      <c r="S402" s="29"/>
    </row>
    <row r="403" spans="3:19" ht="14.45" hidden="1" customHeight="1"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R403" s="29"/>
      <c r="S403" s="29"/>
    </row>
    <row r="404" spans="3:19" ht="14.45" hidden="1" customHeight="1"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R404" s="29"/>
      <c r="S404" s="29"/>
    </row>
    <row r="405" spans="3:19" ht="14.45" hidden="1" customHeight="1"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R405" s="29"/>
      <c r="S405" s="29"/>
    </row>
    <row r="406" spans="3:19" ht="14.45" hidden="1" customHeight="1"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R406" s="29"/>
      <c r="S406" s="29"/>
    </row>
    <row r="407" spans="3:19" ht="14.45" hidden="1" customHeight="1"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R407" s="29"/>
      <c r="S407" s="29"/>
    </row>
    <row r="408" spans="3:19" ht="14.45" hidden="1" customHeight="1"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R408" s="29"/>
      <c r="S408" s="29"/>
    </row>
    <row r="409" spans="3:19" ht="14.45" hidden="1" customHeight="1"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R409" s="29"/>
      <c r="S409" s="29"/>
    </row>
    <row r="410" spans="3:19" ht="14.45" hidden="1" customHeight="1"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R410" s="29"/>
      <c r="S410" s="29"/>
    </row>
    <row r="411" spans="3:19" ht="14.45" hidden="1" customHeight="1"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R411" s="29"/>
      <c r="S411" s="29"/>
    </row>
    <row r="412" spans="3:19" ht="14.45" hidden="1" customHeight="1"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R412" s="29"/>
      <c r="S412" s="29"/>
    </row>
    <row r="413" spans="3:19" ht="14.45" hidden="1" customHeight="1"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R413" s="29"/>
      <c r="S413" s="29"/>
    </row>
    <row r="414" spans="3:19" ht="14.45" hidden="1" customHeight="1"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R414" s="29"/>
      <c r="S414" s="29"/>
    </row>
    <row r="415" spans="3:19" ht="14.45" hidden="1" customHeight="1"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R415" s="29"/>
      <c r="S415" s="29"/>
    </row>
    <row r="416" spans="3:19" ht="14.45" hidden="1" customHeight="1"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R416" s="29"/>
      <c r="S416" s="29"/>
    </row>
    <row r="417" spans="3:19" ht="14.45" hidden="1" customHeight="1"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R417" s="29"/>
      <c r="S417" s="29"/>
    </row>
    <row r="418" spans="3:19" ht="14.45" hidden="1" customHeight="1"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R418" s="29"/>
      <c r="S418" s="29"/>
    </row>
    <row r="419" spans="3:19" ht="14.45" hidden="1" customHeight="1"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R419" s="29"/>
      <c r="S419" s="29"/>
    </row>
    <row r="420" spans="3:19" ht="14.45" hidden="1" customHeight="1"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R420" s="29"/>
      <c r="S420" s="29"/>
    </row>
    <row r="421" spans="3:19" ht="14.45" hidden="1" customHeight="1"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R421" s="29"/>
      <c r="S421" s="29"/>
    </row>
    <row r="422" spans="3:19" ht="14.45" hidden="1" customHeight="1"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R422" s="29"/>
      <c r="S422" s="29"/>
    </row>
    <row r="423" spans="3:19" ht="14.45" hidden="1" customHeight="1"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R423" s="29"/>
      <c r="S423" s="29"/>
    </row>
    <row r="424" spans="3:19" ht="14.45" hidden="1" customHeight="1"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R424" s="29"/>
      <c r="S424" s="29"/>
    </row>
    <row r="425" spans="3:19" ht="14.45" hidden="1" customHeight="1"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R425" s="29"/>
      <c r="S425" s="29"/>
    </row>
    <row r="426" spans="3:19" ht="14.45" hidden="1" customHeight="1"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R426" s="29"/>
      <c r="S426" s="29"/>
    </row>
    <row r="427" spans="3:19" ht="14.45" hidden="1" customHeight="1"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R427" s="29"/>
      <c r="S427" s="29"/>
    </row>
    <row r="428" spans="3:19" ht="14.45" hidden="1" customHeight="1"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R428" s="29"/>
      <c r="S428" s="29"/>
    </row>
    <row r="429" spans="3:19" ht="14.45" hidden="1" customHeight="1"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R429" s="29"/>
      <c r="S429" s="29"/>
    </row>
    <row r="430" spans="3:19" ht="14.45" hidden="1" customHeight="1"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R430" s="29"/>
      <c r="S430" s="29"/>
    </row>
    <row r="431" spans="3:19" ht="14.45" hidden="1" customHeight="1"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R431" s="29"/>
      <c r="S431" s="29"/>
    </row>
    <row r="432" spans="3:19" ht="14.45" hidden="1" customHeight="1"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R432" s="29"/>
      <c r="S432" s="29"/>
    </row>
    <row r="433" spans="3:19" ht="14.45" hidden="1" customHeight="1"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R433" s="29"/>
      <c r="S433" s="29"/>
    </row>
    <row r="434" spans="3:19" ht="14.45" hidden="1" customHeight="1"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R434" s="29"/>
      <c r="S434" s="29"/>
    </row>
    <row r="435" spans="3:19" ht="14.45" hidden="1" customHeight="1"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R435" s="29"/>
      <c r="S435" s="29"/>
    </row>
    <row r="436" spans="3:19" ht="14.45" hidden="1" customHeight="1"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R436" s="29"/>
      <c r="S436" s="29"/>
    </row>
    <row r="437" spans="3:19" ht="14.45" hidden="1" customHeight="1"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R437" s="29"/>
      <c r="S437" s="29"/>
    </row>
    <row r="438" spans="3:19" ht="14.45" hidden="1" customHeight="1"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R438" s="29"/>
      <c r="S438" s="29"/>
    </row>
    <row r="439" spans="3:19" ht="14.45" hidden="1" customHeight="1"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R439" s="29"/>
      <c r="S439" s="29"/>
    </row>
    <row r="440" spans="3:19" ht="14.45" hidden="1" customHeight="1"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R440" s="29"/>
      <c r="S440" s="29"/>
    </row>
    <row r="441" spans="3:19" ht="14.45" hidden="1" customHeight="1"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R441" s="29"/>
      <c r="S441" s="29"/>
    </row>
    <row r="442" spans="3:19" ht="14.45" hidden="1" customHeight="1"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R442" s="29"/>
      <c r="S442" s="29"/>
    </row>
    <row r="443" spans="3:19" ht="14.45" hidden="1" customHeight="1"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R443" s="29"/>
      <c r="S443" s="29"/>
    </row>
    <row r="444" spans="3:19" ht="14.45" hidden="1" customHeight="1"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R444" s="29"/>
      <c r="S444" s="29"/>
    </row>
    <row r="445" spans="3:19" ht="14.45" hidden="1" customHeight="1"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R445" s="29"/>
      <c r="S445" s="29"/>
    </row>
    <row r="446" spans="3:19" ht="14.45" hidden="1" customHeight="1"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R446" s="29"/>
      <c r="S446" s="29"/>
    </row>
    <row r="447" spans="3:19" ht="14.45" hidden="1" customHeight="1"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R447" s="29"/>
      <c r="S447" s="29"/>
    </row>
    <row r="448" spans="3:19" ht="14.45" hidden="1" customHeight="1"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R448" s="29"/>
      <c r="S448" s="29"/>
    </row>
    <row r="449" spans="3:19" ht="14.45" hidden="1" customHeight="1"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R449" s="29"/>
      <c r="S449" s="29"/>
    </row>
    <row r="450" spans="3:19" ht="14.45" hidden="1" customHeight="1"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R450" s="29"/>
      <c r="S450" s="29"/>
    </row>
    <row r="451" spans="3:19" ht="14.45" hidden="1" customHeight="1"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R451" s="29"/>
      <c r="S451" s="29"/>
    </row>
    <row r="452" spans="3:19" ht="14.45" hidden="1" customHeight="1"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R452" s="29"/>
      <c r="S452" s="29"/>
    </row>
    <row r="453" spans="3:19" ht="14.45" hidden="1" customHeight="1"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R453" s="29"/>
      <c r="S453" s="29"/>
    </row>
    <row r="454" spans="3:19" ht="14.45" hidden="1" customHeight="1"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R454" s="29"/>
      <c r="S454" s="29"/>
    </row>
    <row r="455" spans="3:19" ht="14.45" hidden="1" customHeight="1"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R455" s="29"/>
      <c r="S455" s="29"/>
    </row>
    <row r="456" spans="3:19" ht="14.45" hidden="1" customHeight="1"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R456" s="29"/>
      <c r="S456" s="29"/>
    </row>
    <row r="457" spans="3:19" ht="14.45" hidden="1" customHeight="1"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R457" s="29"/>
      <c r="S457" s="29"/>
    </row>
    <row r="458" spans="3:19" ht="14.45" hidden="1" customHeight="1"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R458" s="29"/>
      <c r="S458" s="29"/>
    </row>
    <row r="459" spans="3:19" ht="14.45" hidden="1" customHeight="1"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R459" s="29"/>
      <c r="S459" s="29"/>
    </row>
    <row r="460" spans="3:19" ht="14.45" hidden="1" customHeight="1"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R460" s="29"/>
      <c r="S460" s="29"/>
    </row>
    <row r="461" spans="3:19" ht="14.45" hidden="1" customHeight="1"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R461" s="29"/>
      <c r="S461" s="29"/>
    </row>
    <row r="462" spans="3:19" ht="14.45" hidden="1" customHeight="1"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R462" s="29"/>
      <c r="S462" s="29"/>
    </row>
    <row r="463" spans="3:19" ht="14.45" hidden="1" customHeight="1"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R463" s="29"/>
      <c r="S463" s="29"/>
    </row>
    <row r="464" spans="3:19" ht="14.45" hidden="1" customHeight="1"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R464" s="29"/>
      <c r="S464" s="29"/>
    </row>
    <row r="465" spans="3:19" ht="14.45" hidden="1" customHeight="1"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R465" s="29"/>
      <c r="S465" s="29"/>
    </row>
    <row r="466" spans="3:19" ht="14.45" hidden="1" customHeight="1"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R466" s="29"/>
      <c r="S466" s="29"/>
    </row>
    <row r="467" spans="3:19" ht="14.45" hidden="1" customHeight="1"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R467" s="29"/>
      <c r="S467" s="29"/>
    </row>
    <row r="468" spans="3:19" ht="14.45" hidden="1" customHeight="1"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R468" s="29"/>
      <c r="S468" s="29"/>
    </row>
    <row r="469" spans="3:19" ht="14.45" hidden="1" customHeight="1"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R469" s="29"/>
      <c r="S469" s="29"/>
    </row>
    <row r="470" spans="3:19" ht="14.45" hidden="1" customHeight="1"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R470" s="29"/>
      <c r="S470" s="29"/>
    </row>
    <row r="471" spans="3:19" ht="14.45" hidden="1" customHeight="1"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R471" s="29"/>
      <c r="S471" s="29"/>
    </row>
    <row r="472" spans="3:19" ht="14.45" hidden="1" customHeight="1"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R472" s="29"/>
      <c r="S472" s="29"/>
    </row>
    <row r="473" spans="3:19" ht="14.45" hidden="1" customHeight="1"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R473" s="29"/>
      <c r="S473" s="29"/>
    </row>
    <row r="474" spans="3:19" ht="14.45" hidden="1" customHeight="1"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R474" s="29"/>
      <c r="S474" s="29"/>
    </row>
    <row r="475" spans="3:19" ht="14.45" hidden="1" customHeight="1"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R475" s="29"/>
      <c r="S475" s="29"/>
    </row>
    <row r="476" spans="3:19" ht="14.45" hidden="1" customHeight="1"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R476" s="29"/>
      <c r="S476" s="29"/>
    </row>
    <row r="477" spans="3:19" ht="14.45" hidden="1" customHeight="1"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R477" s="29"/>
      <c r="S477" s="29"/>
    </row>
    <row r="478" spans="3:19" ht="14.45" hidden="1" customHeight="1"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R478" s="29"/>
      <c r="S478" s="29"/>
    </row>
    <row r="479" spans="3:19" ht="14.45" hidden="1" customHeight="1"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R479" s="29"/>
      <c r="S479" s="29"/>
    </row>
    <row r="480" spans="3:19" ht="14.45" hidden="1" customHeight="1"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R480" s="29"/>
      <c r="S480" s="29"/>
    </row>
    <row r="481" spans="3:19" ht="14.45" hidden="1" customHeight="1"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R481" s="29"/>
      <c r="S481" s="29"/>
    </row>
    <row r="482" spans="3:19" ht="14.45" hidden="1" customHeight="1"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R482" s="29"/>
      <c r="S482" s="29"/>
    </row>
    <row r="483" spans="3:19" ht="14.45" hidden="1" customHeight="1"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R483" s="29"/>
      <c r="S483" s="29"/>
    </row>
    <row r="484" spans="3:19" ht="14.45" hidden="1" customHeight="1"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R484" s="29"/>
      <c r="S484" s="29"/>
    </row>
    <row r="485" spans="3:19" ht="14.45" hidden="1" customHeight="1"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R485" s="29"/>
      <c r="S485" s="29"/>
    </row>
    <row r="486" spans="3:19" ht="14.45" hidden="1" customHeight="1"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R486" s="29"/>
      <c r="S486" s="29"/>
    </row>
    <row r="487" spans="3:19" ht="14.45" hidden="1" customHeight="1"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R487" s="29"/>
      <c r="S487" s="29"/>
    </row>
    <row r="488" spans="3:19" ht="14.45" hidden="1" customHeight="1"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R488" s="29"/>
      <c r="S488" s="29"/>
    </row>
    <row r="489" spans="3:19" ht="14.45" hidden="1" customHeight="1"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R489" s="29"/>
      <c r="S489" s="29"/>
    </row>
    <row r="490" spans="3:19" ht="14.45" hidden="1" customHeight="1"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R490" s="29"/>
      <c r="S490" s="29"/>
    </row>
    <row r="491" spans="3:19" ht="14.45" hidden="1" customHeight="1"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R491" s="29"/>
      <c r="S491" s="29"/>
    </row>
    <row r="492" spans="3:19" ht="14.45" hidden="1" customHeight="1"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R492" s="29"/>
      <c r="S492" s="29"/>
    </row>
    <row r="493" spans="3:19" ht="14.45" hidden="1" customHeight="1"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R493" s="29"/>
      <c r="S493" s="29"/>
    </row>
    <row r="494" spans="3:19" ht="14.45" hidden="1" customHeight="1"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R494" s="29"/>
      <c r="S494" s="29"/>
    </row>
    <row r="495" spans="3:19" ht="14.45" hidden="1" customHeight="1"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R495" s="29"/>
      <c r="S495" s="29"/>
    </row>
    <row r="496" spans="3:19" ht="14.45" hidden="1" customHeight="1"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R496" s="29"/>
      <c r="S496" s="29"/>
    </row>
    <row r="497" spans="3:19" ht="14.45" hidden="1" customHeight="1"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R497" s="29"/>
      <c r="S497" s="29"/>
    </row>
    <row r="498" spans="3:19" ht="14.45" hidden="1" customHeight="1"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R498" s="29"/>
      <c r="S498" s="29"/>
    </row>
    <row r="499" spans="3:19" ht="14.45" hidden="1" customHeight="1"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R499" s="29"/>
      <c r="S499" s="29"/>
    </row>
    <row r="500" spans="3:19" ht="14.45" hidden="1" customHeight="1"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R500" s="29"/>
      <c r="S500" s="29"/>
    </row>
    <row r="501" spans="3:19" ht="14.45" hidden="1" customHeight="1"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R501" s="29"/>
      <c r="S501" s="29"/>
    </row>
    <row r="502" spans="3:19" ht="14.45" hidden="1" customHeight="1"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R502" s="29"/>
      <c r="S502" s="29"/>
    </row>
    <row r="503" spans="3:19" ht="14.45" hidden="1" customHeight="1"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R503" s="29"/>
      <c r="S503" s="29"/>
    </row>
    <row r="504" spans="3:19" ht="14.45" hidden="1" customHeight="1"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R504" s="29"/>
      <c r="S504" s="29"/>
    </row>
    <row r="505" spans="3:19" ht="14.45" hidden="1" customHeight="1"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R505" s="29"/>
      <c r="S505" s="29"/>
    </row>
    <row r="506" spans="3:19" ht="14.45" hidden="1" customHeight="1"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R506" s="29"/>
      <c r="S506" s="29"/>
    </row>
    <row r="507" spans="3:19" ht="14.45" hidden="1" customHeight="1"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R507" s="29"/>
      <c r="S507" s="29"/>
    </row>
    <row r="508" spans="3:19" ht="14.45" hidden="1" customHeight="1"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R508" s="29"/>
      <c r="S508" s="29"/>
    </row>
    <row r="509" spans="3:19" ht="14.45" hidden="1" customHeight="1"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R509" s="29"/>
      <c r="S509" s="29"/>
    </row>
    <row r="510" spans="3:19" ht="14.45" hidden="1" customHeight="1"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R510" s="29"/>
      <c r="S510" s="29"/>
    </row>
    <row r="511" spans="3:19" ht="14.45" hidden="1" customHeight="1"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R511" s="29"/>
      <c r="S511" s="29"/>
    </row>
    <row r="512" spans="3:19" ht="14.45" hidden="1" customHeight="1"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R512" s="29"/>
      <c r="S512" s="29"/>
    </row>
    <row r="513" spans="3:19" ht="14.45" hidden="1" customHeight="1"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R513" s="29"/>
      <c r="S513" s="29"/>
    </row>
    <row r="514" spans="3:19" ht="14.45" hidden="1" customHeight="1"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R514" s="29"/>
      <c r="S514" s="29"/>
    </row>
    <row r="515" spans="3:19" ht="14.45" hidden="1" customHeight="1"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R515" s="29"/>
      <c r="S515" s="29"/>
    </row>
    <row r="516" spans="3:19" ht="14.45" hidden="1" customHeight="1"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R516" s="29"/>
      <c r="S516" s="29"/>
    </row>
    <row r="517" spans="3:19" ht="14.45" hidden="1" customHeight="1"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R517" s="29"/>
      <c r="S517" s="29"/>
    </row>
    <row r="518" spans="3:19" ht="14.45" hidden="1" customHeight="1"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R518" s="29"/>
      <c r="S518" s="29"/>
    </row>
    <row r="519" spans="3:19" ht="14.45" hidden="1" customHeight="1"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R519" s="29"/>
      <c r="S519" s="29"/>
    </row>
    <row r="520" spans="3:19" ht="14.45" hidden="1" customHeight="1"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R520" s="29"/>
      <c r="S520" s="29"/>
    </row>
    <row r="521" spans="3:19" ht="14.45" hidden="1" customHeight="1"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R521" s="29"/>
      <c r="S521" s="29"/>
    </row>
    <row r="522" spans="3:19" ht="14.45" hidden="1" customHeight="1"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R522" s="29"/>
      <c r="S522" s="29"/>
    </row>
    <row r="523" spans="3:19" ht="14.45" hidden="1" customHeight="1"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R523" s="29"/>
      <c r="S523" s="29"/>
    </row>
    <row r="524" spans="3:19" ht="14.45" hidden="1" customHeight="1"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R524" s="29"/>
      <c r="S524" s="29"/>
    </row>
    <row r="525" spans="3:19" ht="14.45" hidden="1" customHeight="1"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R525" s="29"/>
      <c r="S525" s="29"/>
    </row>
    <row r="526" spans="3:19" ht="14.45" hidden="1" customHeight="1"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R526" s="29"/>
      <c r="S526" s="29"/>
    </row>
    <row r="527" spans="3:19" ht="14.45" hidden="1" customHeight="1"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R527" s="29"/>
      <c r="S527" s="29"/>
    </row>
    <row r="528" spans="3:19" ht="14.45" hidden="1" customHeight="1"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R528" s="29"/>
      <c r="S528" s="29"/>
    </row>
    <row r="529" spans="3:19" ht="14.45" hidden="1" customHeight="1"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R529" s="29"/>
      <c r="S529" s="29"/>
    </row>
    <row r="530" spans="3:19" ht="14.45" hidden="1" customHeight="1"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R530" s="29"/>
      <c r="S530" s="29"/>
    </row>
    <row r="531" spans="3:19" ht="14.45" hidden="1" customHeight="1"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R531" s="29"/>
      <c r="S531" s="29"/>
    </row>
    <row r="532" spans="3:19" ht="14.45" hidden="1" customHeight="1"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R532" s="29"/>
      <c r="S532" s="29"/>
    </row>
    <row r="533" spans="3:19" ht="14.45" hidden="1" customHeight="1"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R533" s="29"/>
      <c r="S533" s="29"/>
    </row>
    <row r="534" spans="3:19" ht="14.45" hidden="1" customHeight="1"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R534" s="29"/>
      <c r="S534" s="29"/>
    </row>
    <row r="535" spans="3:19" ht="14.45" hidden="1" customHeight="1"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R535" s="29"/>
      <c r="S535" s="29"/>
    </row>
    <row r="536" spans="3:19" ht="14.45" hidden="1" customHeight="1"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R536" s="29"/>
      <c r="S536" s="29"/>
    </row>
    <row r="537" spans="3:19" ht="14.45" hidden="1" customHeight="1"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R537" s="29"/>
      <c r="S537" s="29"/>
    </row>
    <row r="538" spans="3:19" ht="14.45" hidden="1" customHeight="1"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R538" s="29"/>
      <c r="S538" s="29"/>
    </row>
    <row r="539" spans="3:19" ht="14.45" hidden="1" customHeight="1"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R539" s="29"/>
      <c r="S539" s="29"/>
    </row>
    <row r="540" spans="3:19" ht="14.45" hidden="1" customHeight="1"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R540" s="29"/>
      <c r="S540" s="29"/>
    </row>
    <row r="541" spans="3:19" ht="14.45" hidden="1" customHeight="1"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R541" s="29"/>
      <c r="S541" s="29"/>
    </row>
    <row r="542" spans="3:19" ht="14.45" hidden="1" customHeight="1"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R542" s="29"/>
      <c r="S542" s="29"/>
    </row>
    <row r="543" spans="3:19" ht="14.45" hidden="1" customHeight="1"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R543" s="29"/>
      <c r="S543" s="29"/>
    </row>
    <row r="544" spans="3:19" ht="14.45" hidden="1" customHeight="1"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R544" s="29"/>
      <c r="S544" s="29"/>
    </row>
    <row r="545" spans="3:19" ht="14.45" hidden="1" customHeight="1"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R545" s="29"/>
      <c r="S545" s="29"/>
    </row>
    <row r="546" spans="3:19" ht="14.45" hidden="1" customHeight="1"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R546" s="29"/>
      <c r="S546" s="29"/>
    </row>
    <row r="547" spans="3:19" ht="14.45" hidden="1" customHeight="1"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R547" s="29"/>
      <c r="S547" s="29"/>
    </row>
    <row r="548" spans="3:19" ht="14.45" hidden="1" customHeight="1"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R548" s="29"/>
      <c r="S548" s="29"/>
    </row>
    <row r="549" spans="3:19" ht="14.45" hidden="1" customHeight="1"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R549" s="29"/>
      <c r="S549" s="29"/>
    </row>
    <row r="550" spans="3:19" ht="14.45" hidden="1" customHeight="1"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R550" s="29"/>
      <c r="S550" s="29"/>
    </row>
    <row r="551" spans="3:19" ht="14.45" hidden="1" customHeight="1"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R551" s="29"/>
      <c r="S551" s="29"/>
    </row>
    <row r="552" spans="3:19" ht="14.45" hidden="1" customHeight="1"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R552" s="29"/>
      <c r="S552" s="29"/>
    </row>
    <row r="553" spans="3:19" ht="14.45" hidden="1" customHeight="1"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R553" s="29"/>
      <c r="S553" s="29"/>
    </row>
    <row r="554" spans="3:19" ht="14.45" hidden="1" customHeight="1"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R554" s="29"/>
      <c r="S554" s="29"/>
    </row>
    <row r="555" spans="3:19" ht="14.45" hidden="1" customHeight="1"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R555" s="29"/>
      <c r="S555" s="29"/>
    </row>
    <row r="556" spans="3:19" ht="14.45" hidden="1" customHeight="1"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R556" s="29"/>
      <c r="S556" s="29"/>
    </row>
    <row r="557" spans="3:19" ht="14.45" hidden="1" customHeight="1"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R557" s="29"/>
      <c r="S557" s="29"/>
    </row>
    <row r="558" spans="3:19" ht="14.45" hidden="1" customHeight="1"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R558" s="29"/>
      <c r="S558" s="29"/>
    </row>
    <row r="559" spans="3:19" ht="14.45" hidden="1" customHeight="1"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R559" s="29"/>
      <c r="S559" s="29"/>
    </row>
    <row r="560" spans="3:19" ht="14.45" hidden="1" customHeight="1"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R560" s="29"/>
      <c r="S560" s="29"/>
    </row>
    <row r="561" spans="3:19" ht="14.45" hidden="1" customHeight="1"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R561" s="29"/>
      <c r="S561" s="29"/>
    </row>
    <row r="562" spans="3:19" ht="14.45" hidden="1" customHeight="1"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R562" s="29"/>
      <c r="S562" s="29"/>
    </row>
    <row r="563" spans="3:19" ht="14.45" hidden="1" customHeight="1"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R563" s="29"/>
      <c r="S563" s="29"/>
    </row>
    <row r="564" spans="3:19" ht="14.45" hidden="1" customHeight="1"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R564" s="29"/>
      <c r="S564" s="29"/>
    </row>
    <row r="565" spans="3:19" ht="14.45" hidden="1" customHeight="1"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R565" s="29"/>
      <c r="S565" s="29"/>
    </row>
    <row r="566" spans="3:19" ht="14.45" hidden="1" customHeight="1"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R566" s="29"/>
      <c r="S566" s="29"/>
    </row>
    <row r="567" spans="3:19" ht="14.45" hidden="1" customHeight="1"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R567" s="29"/>
      <c r="S567" s="29"/>
    </row>
    <row r="568" spans="3:19" ht="14.45" hidden="1" customHeight="1"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R568" s="29"/>
      <c r="S568" s="29"/>
    </row>
    <row r="569" spans="3:19" ht="14.45" hidden="1" customHeight="1"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R569" s="29"/>
      <c r="S569" s="29"/>
    </row>
    <row r="570" spans="3:19" ht="14.45" hidden="1" customHeight="1"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R570" s="29"/>
      <c r="S570" s="29"/>
    </row>
    <row r="571" spans="3:19" ht="14.45" hidden="1" customHeight="1"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R571" s="29"/>
      <c r="S571" s="29"/>
    </row>
    <row r="572" spans="3:19" ht="14.45" hidden="1" customHeight="1"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R572" s="29"/>
      <c r="S572" s="29"/>
    </row>
    <row r="573" spans="3:19" ht="14.45" hidden="1" customHeight="1"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R573" s="29"/>
      <c r="S573" s="29"/>
    </row>
    <row r="574" spans="3:19" ht="14.45" hidden="1" customHeight="1"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R574" s="29"/>
      <c r="S574" s="29"/>
    </row>
    <row r="575" spans="3:19" ht="14.45" hidden="1" customHeight="1"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R575" s="29"/>
      <c r="S575" s="29"/>
    </row>
    <row r="576" spans="3:19" ht="14.45" hidden="1" customHeight="1"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R576" s="29"/>
      <c r="S576" s="29"/>
    </row>
    <row r="577" spans="3:19" ht="14.45" hidden="1" customHeight="1"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R577" s="29"/>
      <c r="S577" s="29"/>
    </row>
    <row r="578" spans="3:19" ht="14.45" hidden="1" customHeight="1"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R578" s="29"/>
      <c r="S578" s="29"/>
    </row>
    <row r="579" spans="3:19" ht="14.45" hidden="1" customHeight="1"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R579" s="29"/>
      <c r="S579" s="29"/>
    </row>
    <row r="580" spans="3:19" ht="14.45" hidden="1" customHeight="1"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R580" s="29"/>
      <c r="S580" s="29"/>
    </row>
    <row r="581" spans="3:19" ht="14.45" hidden="1" customHeight="1"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R581" s="29"/>
      <c r="S581" s="29"/>
    </row>
    <row r="582" spans="3:19" ht="14.45" hidden="1" customHeight="1"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R582" s="29"/>
      <c r="S582" s="29"/>
    </row>
    <row r="583" spans="3:19" ht="14.45" hidden="1" customHeight="1"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R583" s="29"/>
      <c r="S583" s="29"/>
    </row>
    <row r="584" spans="3:19" ht="14.45" hidden="1" customHeight="1"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R584" s="29"/>
      <c r="S584" s="29"/>
    </row>
    <row r="585" spans="3:19" ht="14.45" hidden="1" customHeight="1"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R585" s="29"/>
      <c r="S585" s="29"/>
    </row>
    <row r="586" spans="3:19" ht="14.45" hidden="1" customHeight="1"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R586" s="29"/>
      <c r="S586" s="29"/>
    </row>
    <row r="587" spans="3:19" ht="14.45" hidden="1" customHeight="1"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R587" s="29"/>
      <c r="S587" s="29"/>
    </row>
    <row r="588" spans="3:19" ht="14.45" hidden="1" customHeight="1"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R588" s="29"/>
      <c r="S588" s="29"/>
    </row>
    <row r="589" spans="3:19" ht="14.45" hidden="1" customHeight="1"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R589" s="29"/>
      <c r="S589" s="29"/>
    </row>
    <row r="590" spans="3:19" ht="14.45" hidden="1" customHeight="1"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R590" s="29"/>
      <c r="S590" s="29"/>
    </row>
    <row r="591" spans="3:19" ht="14.45" hidden="1" customHeight="1"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R591" s="29"/>
      <c r="S591" s="29"/>
    </row>
    <row r="592" spans="3:19" ht="14.45" hidden="1" customHeight="1"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R592" s="29"/>
      <c r="S592" s="29"/>
    </row>
    <row r="593" spans="3:19" ht="14.45" hidden="1" customHeight="1"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R593" s="29"/>
      <c r="S593" s="29"/>
    </row>
    <row r="594" spans="3:19" ht="14.45" hidden="1" customHeight="1"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R594" s="29"/>
      <c r="S594" s="29"/>
    </row>
    <row r="595" spans="3:19" ht="14.45" hidden="1" customHeight="1"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R595" s="29"/>
      <c r="S595" s="29"/>
    </row>
    <row r="596" spans="3:19" ht="14.45" hidden="1" customHeight="1"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R596" s="29"/>
      <c r="S596" s="29"/>
    </row>
    <row r="597" spans="3:19" ht="14.45" hidden="1" customHeight="1"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R597" s="29"/>
      <c r="S597" s="29"/>
    </row>
    <row r="598" spans="3:19" ht="14.45" hidden="1" customHeight="1"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R598" s="29"/>
      <c r="S598" s="29"/>
    </row>
    <row r="599" spans="3:19" ht="14.45" hidden="1" customHeight="1"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R599" s="29"/>
      <c r="S599" s="29"/>
    </row>
    <row r="600" spans="3:19" ht="14.45" hidden="1" customHeight="1"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R600" s="29"/>
      <c r="S600" s="29"/>
    </row>
    <row r="601" spans="3:19" ht="14.45" hidden="1" customHeight="1"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R601" s="29"/>
      <c r="S601" s="29"/>
    </row>
    <row r="602" spans="3:19" ht="14.45" hidden="1" customHeight="1"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R602" s="29"/>
      <c r="S602" s="29"/>
    </row>
    <row r="603" spans="3:19" ht="14.45" hidden="1" customHeight="1"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R603" s="29"/>
      <c r="S603" s="29"/>
    </row>
    <row r="604" spans="3:19" ht="14.45" hidden="1" customHeight="1"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R604" s="29"/>
      <c r="S604" s="29"/>
    </row>
    <row r="605" spans="3:19" ht="14.45" hidden="1" customHeight="1"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R605" s="29"/>
      <c r="S605" s="29"/>
    </row>
    <row r="606" spans="3:19" ht="14.45" hidden="1" customHeight="1"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R606" s="29"/>
      <c r="S606" s="29"/>
    </row>
    <row r="607" spans="3:19" ht="14.45" hidden="1" customHeight="1"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R607" s="29"/>
      <c r="S607" s="29"/>
    </row>
    <row r="608" spans="3:19" ht="14.45" hidden="1" customHeight="1"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R608" s="29"/>
      <c r="S608" s="29"/>
    </row>
    <row r="609" spans="3:19" ht="14.45" hidden="1" customHeight="1"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R609" s="29"/>
      <c r="S609" s="29"/>
    </row>
    <row r="610" spans="3:19" ht="14.45" hidden="1" customHeight="1"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R610" s="29"/>
      <c r="S610" s="29"/>
    </row>
    <row r="611" spans="3:19" ht="14.45" hidden="1" customHeight="1"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R611" s="29"/>
      <c r="S611" s="29"/>
    </row>
    <row r="612" spans="3:19" ht="14.45" hidden="1" customHeight="1"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R612" s="29"/>
      <c r="S612" s="29"/>
    </row>
    <row r="613" spans="3:19" ht="14.45" hidden="1" customHeight="1"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R613" s="29"/>
      <c r="S613" s="29"/>
    </row>
    <row r="614" spans="3:19" ht="14.45" hidden="1" customHeight="1"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R614" s="29"/>
      <c r="S614" s="29"/>
    </row>
    <row r="615" spans="3:19" ht="14.45" hidden="1" customHeight="1"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R615" s="29"/>
      <c r="S615" s="29"/>
    </row>
    <row r="616" spans="3:19" ht="14.45" hidden="1" customHeight="1"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R616" s="29"/>
      <c r="S616" s="29"/>
    </row>
    <row r="617" spans="3:19" ht="14.45" hidden="1" customHeight="1"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R617" s="29"/>
      <c r="S617" s="29"/>
    </row>
    <row r="618" spans="3:19" ht="14.45" hidden="1" customHeight="1"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R618" s="29"/>
      <c r="S618" s="29"/>
    </row>
    <row r="619" spans="3:19" ht="14.45" hidden="1" customHeight="1"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R619" s="29"/>
      <c r="S619" s="29"/>
    </row>
    <row r="620" spans="3:19" ht="14.45" hidden="1" customHeight="1"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R620" s="29"/>
      <c r="S620" s="29"/>
    </row>
    <row r="621" spans="3:19" ht="14.45" hidden="1" customHeight="1"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R621" s="29"/>
      <c r="S621" s="29"/>
    </row>
    <row r="622" spans="3:19" ht="14.45" hidden="1" customHeight="1"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R622" s="29"/>
      <c r="S622" s="29"/>
    </row>
    <row r="623" spans="3:19" ht="14.45" hidden="1" customHeight="1"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R623" s="29"/>
      <c r="S623" s="29"/>
    </row>
    <row r="624" spans="3:19" ht="14.45" hidden="1" customHeight="1"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R624" s="29"/>
      <c r="S624" s="29"/>
    </row>
    <row r="625" spans="3:19" ht="14.45" hidden="1" customHeight="1"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R625" s="29"/>
      <c r="S625" s="29"/>
    </row>
    <row r="626" spans="3:19" ht="14.45" hidden="1" customHeight="1"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R626" s="29"/>
      <c r="S626" s="29"/>
    </row>
    <row r="627" spans="3:19" ht="14.45" hidden="1" customHeight="1"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R627" s="29"/>
      <c r="S627" s="29"/>
    </row>
    <row r="628" spans="3:19" ht="14.45" hidden="1" customHeight="1"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R628" s="29"/>
      <c r="S628" s="29"/>
    </row>
    <row r="629" spans="3:19" ht="14.45" hidden="1" customHeight="1"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R629" s="29"/>
      <c r="S629" s="29"/>
    </row>
    <row r="630" spans="3:19" ht="14.45" hidden="1" customHeight="1"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R630" s="29"/>
      <c r="S630" s="29"/>
    </row>
    <row r="631" spans="3:19" ht="14.45" hidden="1" customHeight="1"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R631" s="29"/>
      <c r="S631" s="29"/>
    </row>
    <row r="632" spans="3:19" ht="14.45" hidden="1" customHeight="1"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R632" s="29"/>
      <c r="S632" s="29"/>
    </row>
    <row r="633" spans="3:19" ht="14.45" hidden="1" customHeight="1"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R633" s="29"/>
      <c r="S633" s="29"/>
    </row>
    <row r="634" spans="3:19" ht="14.45" hidden="1" customHeight="1"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R634" s="29"/>
      <c r="S634" s="29"/>
    </row>
    <row r="635" spans="3:19" ht="14.45" hidden="1" customHeight="1"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R635" s="29"/>
      <c r="S635" s="29"/>
    </row>
    <row r="636" spans="3:19" ht="14.45" hidden="1" customHeight="1"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R636" s="29"/>
      <c r="S636" s="29"/>
    </row>
    <row r="637" spans="3:19" ht="14.45" hidden="1" customHeight="1"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R637" s="29"/>
      <c r="S637" s="29"/>
    </row>
    <row r="638" spans="3:19" ht="14.45" hidden="1" customHeight="1"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R638" s="29"/>
      <c r="S638" s="29"/>
    </row>
    <row r="639" spans="3:19" ht="14.45" hidden="1" customHeight="1"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R639" s="29"/>
      <c r="S639" s="29"/>
    </row>
    <row r="640" spans="3:19" ht="14.45" hidden="1" customHeight="1"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R640" s="29"/>
      <c r="S640" s="29"/>
    </row>
    <row r="641" spans="3:19" ht="14.45" hidden="1" customHeight="1"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R641" s="29"/>
      <c r="S641" s="29"/>
    </row>
    <row r="642" spans="3:19" ht="14.45" hidden="1" customHeight="1"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R642" s="29"/>
      <c r="S642" s="29"/>
    </row>
    <row r="643" spans="3:19" ht="14.45" hidden="1" customHeight="1"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R643" s="29"/>
      <c r="S643" s="29"/>
    </row>
    <row r="644" spans="3:19" ht="14.45" hidden="1" customHeight="1"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R644" s="29"/>
      <c r="S644" s="29"/>
    </row>
    <row r="645" spans="3:19" ht="14.45" hidden="1" customHeight="1"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R645" s="29"/>
      <c r="S645" s="29"/>
    </row>
    <row r="646" spans="3:19" ht="14.45" hidden="1" customHeight="1"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R646" s="29"/>
      <c r="S646" s="29"/>
    </row>
    <row r="647" spans="3:19" ht="14.45" hidden="1" customHeight="1"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R647" s="29"/>
      <c r="S647" s="29"/>
    </row>
    <row r="648" spans="3:19" ht="14.45" hidden="1" customHeight="1"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R648" s="29"/>
      <c r="S648" s="29"/>
    </row>
    <row r="649" spans="3:19" ht="14.45" hidden="1" customHeight="1"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R649" s="29"/>
      <c r="S649" s="29"/>
    </row>
    <row r="650" spans="3:19" ht="14.45" hidden="1" customHeight="1"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R650" s="29"/>
      <c r="S650" s="29"/>
    </row>
    <row r="651" spans="3:19" ht="14.45" hidden="1" customHeight="1"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R651" s="29"/>
      <c r="S651" s="29"/>
    </row>
    <row r="652" spans="3:19" ht="14.45" hidden="1" customHeight="1"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R652" s="29"/>
      <c r="S652" s="29"/>
    </row>
    <row r="653" spans="3:19" ht="14.45" hidden="1" customHeight="1"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R653" s="29"/>
      <c r="S653" s="29"/>
    </row>
    <row r="654" spans="3:19" ht="14.45" hidden="1" customHeight="1"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R654" s="29"/>
      <c r="S654" s="29"/>
    </row>
    <row r="655" spans="3:19" ht="14.45" hidden="1" customHeight="1"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R655" s="29"/>
      <c r="S655" s="29"/>
    </row>
    <row r="656" spans="3:19" ht="14.45" hidden="1" customHeight="1"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R656" s="29"/>
      <c r="S656" s="29"/>
    </row>
    <row r="657" spans="3:19" ht="14.45" hidden="1" customHeight="1"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R657" s="29"/>
      <c r="S657" s="29"/>
    </row>
    <row r="658" spans="3:19" ht="14.45" hidden="1" customHeight="1"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R658" s="29"/>
      <c r="S658" s="29"/>
    </row>
    <row r="659" spans="3:19" ht="14.45" hidden="1" customHeight="1"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R659" s="29"/>
      <c r="S659" s="29"/>
    </row>
    <row r="660" spans="3:19" ht="14.45" hidden="1" customHeight="1"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R660" s="29"/>
      <c r="S660" s="29"/>
    </row>
    <row r="661" spans="3:19" ht="14.45" hidden="1" customHeight="1"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R661" s="29"/>
      <c r="S661" s="29"/>
    </row>
    <row r="662" spans="3:19" ht="14.45" hidden="1" customHeight="1"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R662" s="29"/>
      <c r="S662" s="29"/>
    </row>
    <row r="663" spans="3:19" ht="14.45" hidden="1" customHeight="1"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R663" s="29"/>
      <c r="S663" s="29"/>
    </row>
    <row r="664" spans="3:19" ht="14.45" hidden="1" customHeight="1"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R664" s="29"/>
      <c r="S664" s="29"/>
    </row>
    <row r="665" spans="3:19" ht="14.45" hidden="1" customHeight="1"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R665" s="29"/>
      <c r="S665" s="29"/>
    </row>
    <row r="666" spans="3:19" ht="14.45" hidden="1" customHeight="1"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R666" s="29"/>
      <c r="S666" s="29"/>
    </row>
    <row r="667" spans="3:19" ht="14.45" hidden="1" customHeight="1"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R667" s="29"/>
      <c r="S667" s="29"/>
    </row>
    <row r="668" spans="3:19" ht="14.45" hidden="1" customHeight="1"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R668" s="29"/>
      <c r="S668" s="29"/>
    </row>
    <row r="669" spans="3:19" ht="14.45" hidden="1" customHeight="1"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R669" s="29"/>
      <c r="S669" s="29"/>
    </row>
    <row r="670" spans="3:19" ht="14.45" hidden="1" customHeight="1"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R670" s="29"/>
      <c r="S670" s="29"/>
    </row>
    <row r="671" spans="3:19" ht="14.45" hidden="1" customHeight="1"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R671" s="29"/>
      <c r="S671" s="29"/>
    </row>
    <row r="672" spans="3:19" ht="14.45" hidden="1" customHeight="1"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R672" s="29"/>
      <c r="S672" s="29"/>
    </row>
    <row r="673" spans="3:19" ht="14.45" hidden="1" customHeight="1"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R673" s="29"/>
      <c r="S673" s="29"/>
    </row>
    <row r="674" spans="3:19" ht="14.45" hidden="1" customHeight="1"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R674" s="29"/>
      <c r="S674" s="29"/>
    </row>
    <row r="675" spans="3:19" ht="14.45" hidden="1" customHeight="1"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R675" s="29"/>
      <c r="S675" s="29"/>
    </row>
    <row r="676" spans="3:19" ht="14.45" hidden="1" customHeight="1"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R676" s="29"/>
      <c r="S676" s="29"/>
    </row>
    <row r="677" spans="3:19" ht="14.45" hidden="1" customHeight="1"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R677" s="29"/>
      <c r="S677" s="29"/>
    </row>
    <row r="678" spans="3:19" ht="14.45" hidden="1" customHeight="1"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R678" s="29"/>
      <c r="S678" s="29"/>
    </row>
    <row r="679" spans="3:19" ht="14.45" hidden="1" customHeight="1"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R679" s="29"/>
      <c r="S679" s="29"/>
    </row>
    <row r="680" spans="3:19" ht="14.45" hidden="1" customHeight="1"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R680" s="29"/>
      <c r="S680" s="29"/>
    </row>
    <row r="681" spans="3:19" ht="14.45" hidden="1" customHeight="1"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R681" s="29"/>
      <c r="S681" s="29"/>
    </row>
    <row r="682" spans="3:19" ht="14.45" hidden="1" customHeight="1"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R682" s="29"/>
      <c r="S682" s="29"/>
    </row>
    <row r="683" spans="3:19" ht="14.45" hidden="1" customHeight="1"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R683" s="29"/>
      <c r="S683" s="29"/>
    </row>
    <row r="684" spans="3:19" ht="14.45" hidden="1" customHeight="1"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R684" s="29"/>
      <c r="S684" s="29"/>
    </row>
    <row r="685" spans="3:19" ht="14.45" hidden="1" customHeight="1"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R685" s="29"/>
      <c r="S685" s="29"/>
    </row>
    <row r="686" spans="3:19" ht="14.45" hidden="1" customHeight="1"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R686" s="29"/>
      <c r="S686" s="29"/>
    </row>
    <row r="687" spans="3:19" ht="14.45" hidden="1" customHeight="1"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R687" s="29"/>
      <c r="S687" s="29"/>
    </row>
    <row r="688" spans="3:19" ht="14.45" hidden="1" customHeight="1"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R688" s="29"/>
      <c r="S688" s="29"/>
    </row>
    <row r="689" spans="3:19" ht="14.45" hidden="1" customHeight="1"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R689" s="29"/>
      <c r="S689" s="29"/>
    </row>
    <row r="690" spans="3:19" ht="14.45" hidden="1" customHeight="1"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R690" s="29"/>
      <c r="S690" s="29"/>
    </row>
    <row r="691" spans="3:19" ht="14.45" hidden="1" customHeight="1"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R691" s="29"/>
      <c r="S691" s="29"/>
    </row>
    <row r="692" spans="3:19" ht="14.45" hidden="1" customHeight="1"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R692" s="29"/>
      <c r="S692" s="29"/>
    </row>
    <row r="693" spans="3:19" ht="14.45" hidden="1" customHeight="1"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R693" s="29"/>
      <c r="S693" s="29"/>
    </row>
    <row r="694" spans="3:19" ht="14.45" hidden="1" customHeight="1"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R694" s="29"/>
      <c r="S694" s="29"/>
    </row>
    <row r="695" spans="3:19" ht="14.45" hidden="1" customHeight="1"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R695" s="29"/>
      <c r="S695" s="29"/>
    </row>
    <row r="696" spans="3:19" ht="14.45" hidden="1" customHeight="1"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R696" s="29"/>
      <c r="S696" s="29"/>
    </row>
    <row r="697" spans="3:19" ht="14.45" hidden="1" customHeight="1"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R697" s="29"/>
      <c r="S697" s="29"/>
    </row>
    <row r="698" spans="3:19" ht="14.45" hidden="1" customHeight="1"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R698" s="29"/>
      <c r="S698" s="29"/>
    </row>
    <row r="699" spans="3:19" ht="14.45" hidden="1" customHeight="1"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R699" s="29"/>
      <c r="S699" s="29"/>
    </row>
    <row r="700" spans="3:19" ht="14.45" hidden="1" customHeight="1"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R700" s="29"/>
      <c r="S700" s="29"/>
    </row>
    <row r="701" spans="3:19" ht="14.45" hidden="1" customHeight="1"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R701" s="29"/>
      <c r="S701" s="29"/>
    </row>
    <row r="702" spans="3:19" ht="14.45" hidden="1" customHeight="1"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R702" s="29"/>
      <c r="S702" s="29"/>
    </row>
    <row r="703" spans="3:19" ht="14.45" hidden="1" customHeight="1"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R703" s="29"/>
      <c r="S703" s="29"/>
    </row>
    <row r="704" spans="3:19" ht="14.45" hidden="1" customHeight="1"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R704" s="29"/>
      <c r="S704" s="29"/>
    </row>
    <row r="705" spans="3:19" ht="14.45" hidden="1" customHeight="1"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R705" s="29"/>
      <c r="S705" s="29"/>
    </row>
    <row r="706" spans="3:19" ht="14.45" hidden="1" customHeight="1"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R706" s="29"/>
      <c r="S706" s="29"/>
    </row>
    <row r="707" spans="3:19" ht="14.45" hidden="1" customHeight="1"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R707" s="29"/>
      <c r="S707" s="29"/>
    </row>
    <row r="708" spans="3:19" ht="14.45" hidden="1" customHeight="1"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R708" s="29"/>
      <c r="S708" s="29"/>
    </row>
    <row r="709" spans="3:19" ht="14.45" hidden="1" customHeight="1"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R709" s="29"/>
      <c r="S709" s="29"/>
    </row>
    <row r="710" spans="3:19" ht="14.45" hidden="1" customHeight="1"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R710" s="29"/>
      <c r="S710" s="29"/>
    </row>
    <row r="711" spans="3:19" ht="14.45" hidden="1" customHeight="1"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R711" s="29"/>
      <c r="S711" s="29"/>
    </row>
    <row r="712" spans="3:19" ht="14.45" hidden="1" customHeight="1"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R712" s="29"/>
      <c r="S712" s="29"/>
    </row>
    <row r="713" spans="3:19" ht="14.45" hidden="1" customHeight="1"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R713" s="29"/>
      <c r="S713" s="29"/>
    </row>
    <row r="714" spans="3:19" ht="14.45" hidden="1" customHeight="1"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R714" s="29"/>
      <c r="S714" s="29"/>
    </row>
    <row r="715" spans="3:19" ht="14.45" hidden="1" customHeight="1"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R715" s="29"/>
      <c r="S715" s="29"/>
    </row>
    <row r="716" spans="3:19" ht="14.45" hidden="1" customHeight="1"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R716" s="29"/>
      <c r="S716" s="29"/>
    </row>
    <row r="717" spans="3:19" ht="14.45" hidden="1" customHeight="1"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R717" s="29"/>
      <c r="S717" s="29"/>
    </row>
    <row r="718" spans="3:19" ht="14.45" hidden="1" customHeight="1"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R718" s="29"/>
      <c r="S718" s="29"/>
    </row>
    <row r="719" spans="3:19" ht="14.45" hidden="1" customHeight="1"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R719" s="29"/>
      <c r="S719" s="29"/>
    </row>
    <row r="720" spans="3:19" ht="14.45" hidden="1" customHeight="1"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R720" s="29"/>
      <c r="S720" s="29"/>
    </row>
    <row r="721" spans="3:19" ht="14.45" hidden="1" customHeight="1"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R721" s="29"/>
      <c r="S721" s="29"/>
    </row>
    <row r="722" spans="3:19" ht="14.45" hidden="1" customHeight="1"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R722" s="29"/>
      <c r="S722" s="29"/>
    </row>
    <row r="723" spans="3:19" ht="14.45" hidden="1" customHeight="1"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R723" s="29"/>
      <c r="S723" s="29"/>
    </row>
    <row r="724" spans="3:19" ht="14.45" hidden="1" customHeight="1"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R724" s="29"/>
      <c r="S724" s="29"/>
    </row>
    <row r="725" spans="3:19" ht="14.45" hidden="1" customHeight="1"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R725" s="29"/>
      <c r="S725" s="29"/>
    </row>
    <row r="726" spans="3:19" ht="14.45" hidden="1" customHeight="1"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R726" s="29"/>
      <c r="S726" s="29"/>
    </row>
    <row r="727" spans="3:19" ht="14.45" hidden="1" customHeight="1"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R727" s="29"/>
      <c r="S727" s="29"/>
    </row>
    <row r="728" spans="3:19" ht="14.45" hidden="1" customHeight="1"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R728" s="29"/>
      <c r="S728" s="29"/>
    </row>
    <row r="729" spans="3:19" ht="14.45" hidden="1" customHeight="1"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R729" s="29"/>
      <c r="S729" s="29"/>
    </row>
    <row r="730" spans="3:19" ht="14.45" hidden="1" customHeight="1"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R730" s="29"/>
      <c r="S730" s="29"/>
    </row>
    <row r="731" spans="3:19" ht="14.45" hidden="1" customHeight="1"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R731" s="29"/>
      <c r="S731" s="29"/>
    </row>
    <row r="732" spans="3:19" ht="14.45" hidden="1" customHeight="1"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R732" s="29"/>
      <c r="S732" s="29"/>
    </row>
    <row r="733" spans="3:19" ht="14.45" hidden="1" customHeight="1"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R733" s="29"/>
      <c r="S733" s="29"/>
    </row>
    <row r="734" spans="3:19" ht="14.45" hidden="1" customHeight="1"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R734" s="29"/>
      <c r="S734" s="29"/>
    </row>
    <row r="735" spans="3:19" ht="14.45" hidden="1" customHeight="1"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R735" s="29"/>
      <c r="S735" s="29"/>
    </row>
    <row r="736" spans="3:19" ht="14.45" hidden="1" customHeight="1"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R736" s="29"/>
      <c r="S736" s="29"/>
    </row>
    <row r="737" spans="3:19" ht="14.45" hidden="1" customHeight="1"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R737" s="29"/>
      <c r="S737" s="29"/>
    </row>
    <row r="738" spans="3:19" ht="14.45" hidden="1" customHeight="1"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R738" s="29"/>
      <c r="S738" s="29"/>
    </row>
    <row r="739" spans="3:19" ht="14.45" hidden="1" customHeight="1"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R739" s="29"/>
      <c r="S739" s="29"/>
    </row>
    <row r="740" spans="3:19" ht="14.45" hidden="1" customHeight="1"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R740" s="29"/>
      <c r="S740" s="29"/>
    </row>
    <row r="741" spans="3:19" ht="14.45" hidden="1" customHeight="1"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R741" s="29"/>
      <c r="S741" s="29"/>
    </row>
    <row r="742" spans="3:19" ht="14.45" hidden="1" customHeight="1"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R742" s="29"/>
      <c r="S742" s="29"/>
    </row>
    <row r="743" spans="3:19" ht="14.45" hidden="1" customHeight="1"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R743" s="29"/>
      <c r="S743" s="29"/>
    </row>
    <row r="744" spans="3:19" ht="14.45" hidden="1" customHeight="1"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R744" s="29"/>
      <c r="S744" s="29"/>
    </row>
    <row r="745" spans="3:19" ht="14.45" hidden="1" customHeight="1"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R745" s="29"/>
      <c r="S745" s="29"/>
    </row>
    <row r="746" spans="3:19" ht="14.45" hidden="1" customHeight="1"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R746" s="29"/>
      <c r="S746" s="29"/>
    </row>
    <row r="747" spans="3:19" ht="14.45" hidden="1" customHeight="1"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R747" s="29"/>
      <c r="S747" s="29"/>
    </row>
    <row r="748" spans="3:19" ht="14.45" hidden="1" customHeight="1"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R748" s="29"/>
      <c r="S748" s="29"/>
    </row>
    <row r="749" spans="3:19" ht="14.45" hidden="1" customHeight="1"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R749" s="29"/>
      <c r="S749" s="29"/>
    </row>
    <row r="750" spans="3:19" ht="14.45" hidden="1" customHeight="1"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R750" s="29"/>
      <c r="S750" s="29"/>
    </row>
    <row r="751" spans="3:19" ht="14.45" hidden="1" customHeight="1"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R751" s="29"/>
      <c r="S751" s="29"/>
    </row>
    <row r="752" spans="3:19" ht="14.45" hidden="1" customHeight="1"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R752" s="29"/>
      <c r="S752" s="29"/>
    </row>
    <row r="753" spans="3:19" ht="14.45" hidden="1" customHeight="1"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R753" s="29"/>
      <c r="S753" s="29"/>
    </row>
    <row r="754" spans="3:19" ht="14.45" hidden="1" customHeight="1"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R754" s="29"/>
      <c r="S754" s="29"/>
    </row>
    <row r="755" spans="3:19" ht="14.45" hidden="1" customHeight="1"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R755" s="29"/>
      <c r="S755" s="29"/>
    </row>
    <row r="756" spans="3:19" ht="14.45" hidden="1" customHeight="1"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R756" s="29"/>
      <c r="S756" s="29"/>
    </row>
    <row r="757" spans="3:19" ht="14.45" hidden="1" customHeight="1"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R757" s="29"/>
      <c r="S757" s="29"/>
    </row>
    <row r="758" spans="3:19" ht="14.45" hidden="1" customHeight="1"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R758" s="29"/>
      <c r="S758" s="29"/>
    </row>
    <row r="759" spans="3:19" ht="14.45" hidden="1" customHeight="1"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R759" s="29"/>
      <c r="S759" s="29"/>
    </row>
    <row r="760" spans="3:19" ht="14.45" hidden="1" customHeight="1"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R760" s="29"/>
      <c r="S760" s="29"/>
    </row>
    <row r="761" spans="3:19" ht="14.45" hidden="1" customHeight="1"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R761" s="29"/>
      <c r="S761" s="29"/>
    </row>
    <row r="762" spans="3:19" ht="14.45" hidden="1" customHeight="1"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R762" s="29"/>
      <c r="S762" s="29"/>
    </row>
    <row r="763" spans="3:19" ht="14.45" hidden="1" customHeight="1"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R763" s="29"/>
      <c r="S763" s="29"/>
    </row>
    <row r="764" spans="3:19" ht="14.45" hidden="1" customHeight="1"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R764" s="29"/>
      <c r="S764" s="29"/>
    </row>
    <row r="765" spans="3:19" ht="14.45" hidden="1" customHeight="1"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R765" s="29"/>
      <c r="S765" s="29"/>
    </row>
    <row r="766" spans="3:19" ht="14.45" hidden="1" customHeight="1"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R766" s="29"/>
      <c r="S766" s="29"/>
    </row>
    <row r="767" spans="3:19" ht="14.45" hidden="1" customHeight="1"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R767" s="29"/>
      <c r="S767" s="29"/>
    </row>
    <row r="768" spans="3:19" ht="14.45" hidden="1" customHeight="1"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R768" s="29"/>
      <c r="S768" s="29"/>
    </row>
    <row r="769" spans="3:19" ht="14.45" hidden="1" customHeight="1"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R769" s="29"/>
      <c r="S769" s="29"/>
    </row>
    <row r="770" spans="3:19" ht="14.45" hidden="1" customHeight="1"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R770" s="29"/>
      <c r="S770" s="29"/>
    </row>
    <row r="771" spans="3:19" ht="14.45" hidden="1" customHeight="1"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R771" s="29"/>
      <c r="S771" s="29"/>
    </row>
    <row r="772" spans="3:19" ht="14.45" hidden="1" customHeight="1"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R772" s="29"/>
      <c r="S772" s="29"/>
    </row>
    <row r="773" spans="3:19" ht="14.45" hidden="1" customHeight="1"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R773" s="29"/>
      <c r="S773" s="29"/>
    </row>
    <row r="774" spans="3:19" ht="14.45" hidden="1" customHeight="1"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R774" s="29"/>
      <c r="S774" s="29"/>
    </row>
    <row r="775" spans="3:19" ht="14.45" hidden="1" customHeight="1"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R775" s="29"/>
      <c r="S775" s="29"/>
    </row>
    <row r="776" spans="3:19" ht="14.45" hidden="1" customHeight="1"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R776" s="29"/>
      <c r="S776" s="29"/>
    </row>
    <row r="777" spans="3:19" ht="14.45" hidden="1" customHeight="1"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R777" s="29"/>
      <c r="S777" s="29"/>
    </row>
    <row r="778" spans="3:19" ht="14.45" hidden="1" customHeight="1"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R778" s="29"/>
      <c r="S778" s="29"/>
    </row>
    <row r="779" spans="3:19" ht="14.45" hidden="1" customHeight="1"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R779" s="29"/>
      <c r="S779" s="29"/>
    </row>
    <row r="780" spans="3:19" ht="14.45" hidden="1" customHeight="1"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R780" s="29"/>
      <c r="S780" s="29"/>
    </row>
    <row r="781" spans="3:19" ht="14.45" hidden="1" customHeight="1"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R781" s="29"/>
      <c r="S781" s="29"/>
    </row>
    <row r="782" spans="3:19" ht="14.45" hidden="1" customHeight="1"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R782" s="29"/>
      <c r="S782" s="29"/>
    </row>
    <row r="783" spans="3:19" ht="14.45" hidden="1" customHeight="1"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R783" s="29"/>
      <c r="S783" s="29"/>
    </row>
    <row r="784" spans="3:19" ht="14.45" hidden="1" customHeight="1"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R784" s="29"/>
      <c r="S784" s="29"/>
    </row>
    <row r="785" spans="3:19" ht="14.45" hidden="1" customHeight="1"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R785" s="29"/>
      <c r="S785" s="29"/>
    </row>
    <row r="786" spans="3:19" ht="14.45" hidden="1" customHeight="1"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R786" s="29"/>
      <c r="S786" s="29"/>
    </row>
    <row r="787" spans="3:19" ht="14.45" hidden="1" customHeight="1"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R787" s="29"/>
      <c r="S787" s="29"/>
    </row>
    <row r="788" spans="3:19" ht="14.45" hidden="1" customHeight="1"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R788" s="29"/>
      <c r="S788" s="29"/>
    </row>
    <row r="789" spans="3:19" ht="14.45" hidden="1" customHeight="1"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R789" s="29"/>
      <c r="S789" s="29"/>
    </row>
    <row r="790" spans="3:19" ht="14.45" hidden="1" customHeight="1"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R790" s="29"/>
      <c r="S790" s="29"/>
    </row>
    <row r="791" spans="3:19" ht="14.45" hidden="1" customHeight="1"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R791" s="29"/>
      <c r="S791" s="29"/>
    </row>
    <row r="792" spans="3:19" ht="14.45" hidden="1" customHeight="1"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R792" s="29"/>
      <c r="S792" s="29"/>
    </row>
    <row r="793" spans="3:19" ht="14.45" hidden="1" customHeight="1"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R793" s="29"/>
      <c r="S793" s="29"/>
    </row>
    <row r="794" spans="3:19" ht="14.45" hidden="1" customHeight="1"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R794" s="29"/>
      <c r="S794" s="29"/>
    </row>
    <row r="795" spans="3:19" ht="14.45" hidden="1" customHeight="1"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R795" s="29"/>
      <c r="S795" s="29"/>
    </row>
    <row r="796" spans="3:19" ht="14.45" hidden="1" customHeight="1"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R796" s="29"/>
      <c r="S796" s="29"/>
    </row>
    <row r="797" spans="3:19" ht="14.45" hidden="1" customHeight="1"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R797" s="29"/>
      <c r="S797" s="29"/>
    </row>
    <row r="798" spans="3:19" ht="14.45" hidden="1" customHeight="1"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R798" s="29"/>
      <c r="S798" s="29"/>
    </row>
    <row r="799" spans="3:19" ht="14.45" hidden="1" customHeight="1"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R799" s="29"/>
      <c r="S799" s="29"/>
    </row>
    <row r="800" spans="3:19" ht="14.45" hidden="1" customHeight="1"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R800" s="29"/>
      <c r="S800" s="29"/>
    </row>
    <row r="801" spans="3:19" ht="14.45" hidden="1" customHeight="1"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R801" s="29"/>
      <c r="S801" s="29"/>
    </row>
    <row r="802" spans="3:19" ht="14.45" hidden="1" customHeight="1"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R802" s="29"/>
      <c r="S802" s="29"/>
    </row>
    <row r="803" spans="3:19" ht="14.45" hidden="1" customHeight="1"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R803" s="29"/>
      <c r="S803" s="29"/>
    </row>
    <row r="804" spans="3:19" ht="14.45" hidden="1" customHeight="1"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R804" s="29"/>
      <c r="S804" s="29"/>
    </row>
    <row r="805" spans="3:19" ht="14.45" hidden="1" customHeight="1"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R805" s="29"/>
      <c r="S805" s="29"/>
    </row>
    <row r="806" spans="3:19" ht="14.45" hidden="1" customHeight="1"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R806" s="29"/>
      <c r="S806" s="29"/>
    </row>
    <row r="807" spans="3:19" ht="14.45" hidden="1" customHeight="1"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R807" s="29"/>
      <c r="S807" s="29"/>
    </row>
    <row r="808" spans="3:19" ht="14.45" hidden="1" customHeight="1"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R808" s="29"/>
      <c r="S808" s="29"/>
    </row>
    <row r="809" spans="3:19" ht="14.45" hidden="1" customHeight="1"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R809" s="29"/>
      <c r="S809" s="29"/>
    </row>
    <row r="810" spans="3:19" ht="14.45" hidden="1" customHeight="1"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R810" s="29"/>
      <c r="S810" s="29"/>
    </row>
    <row r="811" spans="3:19" ht="14.45" hidden="1" customHeight="1"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R811" s="29"/>
      <c r="S811" s="29"/>
    </row>
    <row r="812" spans="3:19" ht="14.45" hidden="1" customHeight="1"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R812" s="29"/>
      <c r="S812" s="29"/>
    </row>
    <row r="813" spans="3:19" ht="14.45" hidden="1" customHeight="1"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R813" s="29"/>
      <c r="S813" s="29"/>
    </row>
    <row r="814" spans="3:19" ht="14.45" hidden="1" customHeight="1"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R814" s="29"/>
      <c r="S814" s="29"/>
    </row>
    <row r="815" spans="3:19" ht="14.45" hidden="1" customHeight="1"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R815" s="29"/>
      <c r="S815" s="29"/>
    </row>
    <row r="816" spans="3:19" ht="14.45" hidden="1" customHeight="1"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R816" s="29"/>
      <c r="S816" s="29"/>
    </row>
    <row r="817" spans="3:19" ht="14.45" hidden="1" customHeight="1"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R817" s="29"/>
      <c r="S817" s="29"/>
    </row>
    <row r="818" spans="3:19" ht="14.45" hidden="1" customHeight="1"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R818" s="29"/>
      <c r="S818" s="29"/>
    </row>
    <row r="819" spans="3:19" ht="14.45" hidden="1" customHeight="1"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R819" s="29"/>
      <c r="S819" s="29"/>
    </row>
    <row r="820" spans="3:19" ht="14.45" hidden="1" customHeight="1"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R820" s="29"/>
      <c r="S820" s="29"/>
    </row>
    <row r="821" spans="3:19" ht="14.45" hidden="1" customHeight="1"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R821" s="29"/>
      <c r="S821" s="29"/>
    </row>
    <row r="822" spans="3:19" ht="14.45" hidden="1" customHeight="1"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R822" s="29"/>
      <c r="S822" s="29"/>
    </row>
    <row r="823" spans="3:19" ht="14.45" hidden="1" customHeight="1"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R823" s="29"/>
      <c r="S823" s="29"/>
    </row>
    <row r="824" spans="3:19" ht="14.45" hidden="1" customHeight="1"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R824" s="29"/>
      <c r="S824" s="29"/>
    </row>
    <row r="825" spans="3:19" ht="14.45" hidden="1" customHeight="1"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R825" s="29"/>
      <c r="S825" s="29"/>
    </row>
    <row r="826" spans="3:19" ht="14.45" hidden="1" customHeight="1"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R826" s="29"/>
      <c r="S826" s="29"/>
    </row>
    <row r="827" spans="3:19" ht="14.45" hidden="1" customHeight="1"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R827" s="29"/>
      <c r="S827" s="29"/>
    </row>
    <row r="828" spans="3:19" ht="14.45" hidden="1" customHeight="1"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R828" s="29"/>
      <c r="S828" s="29"/>
    </row>
    <row r="829" spans="3:19" ht="14.45" hidden="1" customHeight="1"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R829" s="29"/>
      <c r="S829" s="29"/>
    </row>
    <row r="830" spans="3:19" ht="14.45" hidden="1" customHeight="1"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R830" s="29"/>
      <c r="S830" s="29"/>
    </row>
    <row r="831" spans="3:19" ht="14.45" hidden="1" customHeight="1"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R831" s="29"/>
      <c r="S831" s="29"/>
    </row>
    <row r="832" spans="3:19" ht="14.45" hidden="1" customHeight="1"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R832" s="29"/>
      <c r="S832" s="29"/>
    </row>
    <row r="833" spans="3:19" ht="14.45" hidden="1" customHeight="1"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R833" s="29"/>
      <c r="S833" s="29"/>
    </row>
    <row r="834" spans="3:19" ht="14.45" hidden="1" customHeight="1"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R834" s="29"/>
      <c r="S834" s="29"/>
    </row>
    <row r="835" spans="3:19" ht="14.45" hidden="1" customHeight="1"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R835" s="29"/>
      <c r="S835" s="29"/>
    </row>
    <row r="836" spans="3:19" ht="14.45" hidden="1" customHeight="1"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R836" s="29"/>
      <c r="S836" s="29"/>
    </row>
    <row r="837" spans="3:19" ht="14.45" hidden="1" customHeight="1"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R837" s="29"/>
      <c r="S837" s="29"/>
    </row>
    <row r="838" spans="3:19" ht="14.45" hidden="1" customHeight="1"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R838" s="29"/>
      <c r="S838" s="29"/>
    </row>
    <row r="839" spans="3:19" ht="14.45" hidden="1" customHeight="1"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R839" s="29"/>
      <c r="S839" s="29"/>
    </row>
    <row r="840" spans="3:19" ht="14.45" hidden="1" customHeight="1"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R840" s="29"/>
      <c r="S840" s="29"/>
    </row>
    <row r="841" spans="3:19" ht="14.45" hidden="1" customHeight="1"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R841" s="29"/>
      <c r="S841" s="29"/>
    </row>
    <row r="842" spans="3:19" ht="14.45" hidden="1" customHeight="1"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R842" s="29"/>
      <c r="S842" s="29"/>
    </row>
    <row r="843" spans="3:19" ht="14.45" hidden="1" customHeight="1"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R843" s="29"/>
      <c r="S843" s="29"/>
    </row>
    <row r="844" spans="3:19" ht="14.45" hidden="1" customHeight="1"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R844" s="29"/>
      <c r="S844" s="29"/>
    </row>
    <row r="845" spans="3:19" ht="14.45" hidden="1" customHeight="1"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R845" s="29"/>
      <c r="S845" s="29"/>
    </row>
    <row r="846" spans="3:19" ht="14.45" hidden="1" customHeight="1"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R846" s="29"/>
      <c r="S846" s="29"/>
    </row>
    <row r="847" spans="3:19" ht="14.45" hidden="1" customHeight="1"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R847" s="29"/>
      <c r="S847" s="29"/>
    </row>
    <row r="848" spans="3:19" ht="14.45" hidden="1" customHeight="1"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R848" s="29"/>
      <c r="S848" s="29"/>
    </row>
    <row r="849" spans="3:19" ht="14.45" hidden="1" customHeight="1"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R849" s="29"/>
      <c r="S849" s="29"/>
    </row>
    <row r="850" spans="3:19" ht="14.45" hidden="1" customHeight="1"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R850" s="29"/>
      <c r="S850" s="29"/>
    </row>
    <row r="851" spans="3:19" ht="14.45" hidden="1" customHeight="1"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R851" s="29"/>
      <c r="S851" s="29"/>
    </row>
    <row r="852" spans="3:19" ht="14.45" hidden="1" customHeight="1"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R852" s="29"/>
      <c r="S852" s="29"/>
    </row>
    <row r="853" spans="3:19" ht="14.45" hidden="1" customHeight="1"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R853" s="29"/>
      <c r="S853" s="29"/>
    </row>
    <row r="854" spans="3:19" ht="14.45" hidden="1" customHeight="1"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R854" s="29"/>
      <c r="S854" s="29"/>
    </row>
    <row r="855" spans="3:19" ht="14.45" hidden="1" customHeight="1"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R855" s="29"/>
      <c r="S855" s="29"/>
    </row>
    <row r="856" spans="3:19" ht="14.45" hidden="1" customHeight="1"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R856" s="29"/>
      <c r="S856" s="29"/>
    </row>
    <row r="857" spans="3:19" ht="14.45" hidden="1" customHeight="1"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R857" s="29"/>
      <c r="S857" s="29"/>
    </row>
    <row r="858" spans="3:19" ht="14.45" hidden="1" customHeight="1"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R858" s="29"/>
      <c r="S858" s="29"/>
    </row>
    <row r="859" spans="3:19" ht="14.45" hidden="1" customHeight="1"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R859" s="29"/>
      <c r="S859" s="29"/>
    </row>
    <row r="860" spans="3:19" ht="14.45" hidden="1" customHeight="1"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R860" s="29"/>
      <c r="S860" s="29"/>
    </row>
    <row r="861" spans="3:19" ht="14.45" hidden="1" customHeight="1"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R861" s="29"/>
      <c r="S861" s="29"/>
    </row>
    <row r="862" spans="3:19" ht="14.45" hidden="1" customHeight="1"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R862" s="29"/>
      <c r="S862" s="29"/>
    </row>
    <row r="863" spans="3:19" ht="14.45" hidden="1" customHeight="1"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R863" s="29"/>
      <c r="S863" s="29"/>
    </row>
    <row r="864" spans="3:19" ht="14.45" hidden="1" customHeight="1"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R864" s="29"/>
      <c r="S864" s="29"/>
    </row>
    <row r="865" spans="3:19" ht="14.45" hidden="1" customHeight="1"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R865" s="29"/>
      <c r="S865" s="29"/>
    </row>
    <row r="866" spans="3:19" ht="14.45" hidden="1" customHeight="1"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R866" s="29"/>
      <c r="S866" s="29"/>
    </row>
    <row r="867" spans="3:19" ht="14.45" hidden="1" customHeight="1"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R867" s="29"/>
      <c r="S867" s="29"/>
    </row>
    <row r="868" spans="3:19" ht="14.45" hidden="1" customHeight="1"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R868" s="29"/>
      <c r="S868" s="29"/>
    </row>
    <row r="869" spans="3:19" ht="14.45" hidden="1" customHeight="1"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R869" s="29"/>
      <c r="S869" s="29"/>
    </row>
    <row r="870" spans="3:19" ht="14.45" hidden="1" customHeight="1"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R870" s="29"/>
      <c r="S870" s="29"/>
    </row>
    <row r="871" spans="3:19" ht="14.45" hidden="1" customHeight="1"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R871" s="29"/>
      <c r="S871" s="29"/>
    </row>
    <row r="872" spans="3:19" ht="14.45" hidden="1" customHeight="1"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R872" s="29"/>
      <c r="S872" s="29"/>
    </row>
    <row r="873" spans="3:19" ht="14.45" hidden="1" customHeight="1"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R873" s="29"/>
      <c r="S873" s="29"/>
    </row>
    <row r="874" spans="3:19" ht="14.45" hidden="1" customHeight="1"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R874" s="29"/>
      <c r="S874" s="29"/>
    </row>
    <row r="875" spans="3:19" ht="14.45" hidden="1" customHeight="1"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R875" s="29"/>
      <c r="S875" s="29"/>
    </row>
    <row r="876" spans="3:19" ht="14.45" hidden="1" customHeight="1"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R876" s="29"/>
      <c r="S876" s="29"/>
    </row>
    <row r="877" spans="3:19" ht="14.45" hidden="1" customHeight="1"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R877" s="29"/>
      <c r="S877" s="29"/>
    </row>
    <row r="878" spans="3:19" ht="14.45" hidden="1" customHeight="1"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R878" s="29"/>
      <c r="S878" s="29"/>
    </row>
    <row r="879" spans="3:19" ht="14.45" hidden="1" customHeight="1"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R879" s="29"/>
      <c r="S879" s="29"/>
    </row>
    <row r="880" spans="3:19" ht="14.45" hidden="1" customHeight="1"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R880" s="29"/>
      <c r="S880" s="29"/>
    </row>
    <row r="881" spans="3:19" ht="14.45" hidden="1" customHeight="1"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R881" s="29"/>
      <c r="S881" s="29"/>
    </row>
    <row r="882" spans="3:19" ht="14.45" hidden="1" customHeight="1"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R882" s="29"/>
      <c r="S882" s="29"/>
    </row>
    <row r="883" spans="3:19" ht="14.45" hidden="1" customHeight="1"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R883" s="29"/>
      <c r="S883" s="29"/>
    </row>
    <row r="884" spans="3:19" ht="14.45" hidden="1" customHeight="1"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R884" s="29"/>
      <c r="S884" s="29"/>
    </row>
    <row r="885" spans="3:19" ht="14.45" hidden="1" customHeight="1"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R885" s="29"/>
      <c r="S885" s="29"/>
    </row>
    <row r="886" spans="3:19" ht="14.45" hidden="1" customHeight="1"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R886" s="29"/>
      <c r="S886" s="29"/>
    </row>
    <row r="887" spans="3:19" ht="14.45" hidden="1" customHeight="1"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R887" s="29"/>
      <c r="S887" s="29"/>
    </row>
    <row r="888" spans="3:19" ht="14.45" hidden="1" customHeight="1"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R888" s="29"/>
      <c r="S888" s="29"/>
    </row>
    <row r="889" spans="3:19" ht="14.45" hidden="1" customHeight="1"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R889" s="29"/>
      <c r="S889" s="29"/>
    </row>
    <row r="890" spans="3:19" ht="14.45" hidden="1" customHeight="1"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R890" s="29"/>
      <c r="S890" s="29"/>
    </row>
    <row r="891" spans="3:19" ht="14.45" hidden="1" customHeight="1"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R891" s="29"/>
      <c r="S891" s="29"/>
    </row>
    <row r="892" spans="3:19" ht="14.45" hidden="1" customHeight="1"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R892" s="29"/>
      <c r="S892" s="29"/>
    </row>
    <row r="893" spans="3:19" ht="14.45" hidden="1" customHeight="1"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R893" s="29"/>
      <c r="S893" s="29"/>
    </row>
    <row r="894" spans="3:19" ht="14.45" hidden="1" customHeight="1"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R894" s="29"/>
      <c r="S894" s="29"/>
    </row>
    <row r="895" spans="3:19" ht="14.45" hidden="1" customHeight="1"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R895" s="29"/>
      <c r="S895" s="29"/>
    </row>
    <row r="896" spans="3:19" ht="14.45" hidden="1" customHeight="1"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R896" s="29"/>
      <c r="S896" s="29"/>
    </row>
    <row r="897" spans="3:19" ht="14.45" hidden="1" customHeight="1"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R897" s="29"/>
      <c r="S897" s="29"/>
    </row>
    <row r="898" spans="3:19" ht="14.45" hidden="1" customHeight="1"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R898" s="29"/>
      <c r="S898" s="29"/>
    </row>
    <row r="899" spans="3:19" ht="14.45" hidden="1" customHeight="1"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R899" s="29"/>
      <c r="S899" s="29"/>
    </row>
    <row r="900" spans="3:19" ht="14.45" hidden="1" customHeight="1"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R900" s="29"/>
      <c r="S900" s="29"/>
    </row>
    <row r="901" spans="3:19" ht="14.45" hidden="1" customHeight="1"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R901" s="29"/>
      <c r="S901" s="29"/>
    </row>
    <row r="902" spans="3:19" ht="14.45" hidden="1" customHeight="1"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R902" s="29"/>
      <c r="S902" s="29"/>
    </row>
    <row r="903" spans="3:19" ht="14.45" hidden="1" customHeight="1"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R903" s="29"/>
      <c r="S903" s="29"/>
    </row>
    <row r="904" spans="3:19" ht="14.45" hidden="1" customHeight="1"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R904" s="29"/>
      <c r="S904" s="29"/>
    </row>
    <row r="905" spans="3:19" ht="14.45" hidden="1" customHeight="1"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R905" s="29"/>
      <c r="S905" s="29"/>
    </row>
    <row r="906" spans="3:19" ht="14.45" hidden="1" customHeight="1"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R906" s="29"/>
      <c r="S906" s="29"/>
    </row>
    <row r="907" spans="3:19" ht="14.45" hidden="1" customHeight="1"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R907" s="29"/>
      <c r="S907" s="29"/>
    </row>
    <row r="908" spans="3:19" ht="14.45" hidden="1" customHeight="1"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R908" s="29"/>
      <c r="S908" s="29"/>
    </row>
    <row r="909" spans="3:19" ht="14.45" hidden="1" customHeight="1"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R909" s="29"/>
      <c r="S909" s="29"/>
    </row>
    <row r="910" spans="3:19" ht="14.45" hidden="1" customHeight="1"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R910" s="29"/>
      <c r="S910" s="29"/>
    </row>
    <row r="911" spans="3:19" ht="14.45" hidden="1" customHeight="1"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R911" s="29"/>
      <c r="S911" s="29"/>
    </row>
    <row r="912" spans="3:19" ht="14.45" hidden="1" customHeight="1"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R912" s="29"/>
      <c r="S912" s="29"/>
    </row>
    <row r="913" spans="3:19" ht="14.45" hidden="1" customHeight="1"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R913" s="29"/>
      <c r="S913" s="29"/>
    </row>
    <row r="914" spans="3:19" ht="14.45" hidden="1" customHeight="1"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R914" s="29"/>
      <c r="S914" s="29"/>
    </row>
    <row r="915" spans="3:19" ht="14.45" hidden="1" customHeight="1"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R915" s="29"/>
      <c r="S915" s="29"/>
    </row>
    <row r="916" spans="3:19" ht="14.45" hidden="1" customHeight="1"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R916" s="29"/>
      <c r="S916" s="29"/>
    </row>
    <row r="917" spans="3:19" ht="14.45" hidden="1" customHeight="1"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R917" s="29"/>
      <c r="S917" s="29"/>
    </row>
    <row r="918" spans="3:19" ht="14.45" hidden="1" customHeight="1"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R918" s="29"/>
      <c r="S918" s="29"/>
    </row>
    <row r="919" spans="3:19" ht="14.45" hidden="1" customHeight="1"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R919" s="29"/>
      <c r="S919" s="29"/>
    </row>
    <row r="920" spans="3:19" ht="14.45" hidden="1" customHeight="1"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R920" s="29"/>
      <c r="S920" s="29"/>
    </row>
    <row r="921" spans="3:19" ht="14.45" hidden="1" customHeight="1"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R921" s="29"/>
      <c r="S921" s="29"/>
    </row>
    <row r="922" spans="3:19" ht="14.45" hidden="1" customHeight="1"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R922" s="29"/>
      <c r="S922" s="29"/>
    </row>
    <row r="923" spans="3:19" ht="14.45" hidden="1" customHeight="1"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R923" s="29"/>
      <c r="S923" s="29"/>
    </row>
    <row r="924" spans="3:19" ht="14.45" hidden="1" customHeight="1"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R924" s="29"/>
      <c r="S924" s="29"/>
    </row>
    <row r="925" spans="3:19" ht="14.45" hidden="1" customHeight="1"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R925" s="29"/>
      <c r="S925" s="29"/>
    </row>
    <row r="926" spans="3:19" ht="14.45" hidden="1" customHeight="1"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R926" s="29"/>
      <c r="S926" s="29"/>
    </row>
    <row r="927" spans="3:19" ht="14.45" hidden="1" customHeight="1"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R927" s="29"/>
      <c r="S927" s="29"/>
    </row>
    <row r="928" spans="3:19" ht="14.45" hidden="1" customHeight="1"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R928" s="29"/>
      <c r="S928" s="29"/>
    </row>
    <row r="929" spans="3:19" ht="14.45" hidden="1" customHeight="1"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R929" s="29"/>
      <c r="S929" s="29"/>
    </row>
    <row r="930" spans="3:19" ht="14.45" hidden="1" customHeight="1"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R930" s="29"/>
      <c r="S930" s="29"/>
    </row>
    <row r="931" spans="3:19" ht="14.45" hidden="1" customHeight="1"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R931" s="29"/>
      <c r="S931" s="29"/>
    </row>
    <row r="932" spans="3:19" ht="14.45" hidden="1" customHeight="1"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R932" s="29"/>
      <c r="S932" s="29"/>
    </row>
    <row r="933" spans="3:19" ht="14.45" hidden="1" customHeight="1"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R933" s="29"/>
      <c r="S933" s="29"/>
    </row>
    <row r="934" spans="3:19" ht="14.45" hidden="1" customHeight="1"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R934" s="29"/>
      <c r="S934" s="29"/>
    </row>
    <row r="935" spans="3:19" ht="14.45" hidden="1" customHeight="1"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R935" s="29"/>
      <c r="S935" s="29"/>
    </row>
    <row r="936" spans="3:19" ht="14.45" hidden="1" customHeight="1"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R936" s="29"/>
      <c r="S936" s="29"/>
    </row>
    <row r="937" spans="3:19" ht="14.45" hidden="1" customHeight="1"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R937" s="29"/>
      <c r="S937" s="29"/>
    </row>
    <row r="938" spans="3:19" ht="14.45" hidden="1" customHeight="1"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R938" s="29"/>
      <c r="S938" s="29"/>
    </row>
    <row r="939" spans="3:19" ht="14.45" hidden="1" customHeight="1"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R939" s="29"/>
      <c r="S939" s="29"/>
    </row>
    <row r="940" spans="3:19" ht="14.45" hidden="1" customHeight="1"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R940" s="29"/>
      <c r="S940" s="29"/>
    </row>
    <row r="941" spans="3:19" ht="14.45" hidden="1" customHeight="1"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R941" s="29"/>
      <c r="S941" s="29"/>
    </row>
    <row r="942" spans="3:19" ht="14.45" hidden="1" customHeight="1"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R942" s="29"/>
      <c r="S942" s="29"/>
    </row>
    <row r="943" spans="3:19" ht="14.45" hidden="1" customHeight="1"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R943" s="29"/>
      <c r="S943" s="29"/>
    </row>
    <row r="944" spans="3:19" ht="14.45" hidden="1" customHeight="1"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R944" s="29"/>
      <c r="S944" s="29"/>
    </row>
    <row r="945" spans="3:19" ht="14.45" hidden="1" customHeight="1"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R945" s="29"/>
      <c r="S945" s="29"/>
    </row>
    <row r="946" spans="3:19" ht="14.45" hidden="1" customHeight="1"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R946" s="29"/>
      <c r="S946" s="29"/>
    </row>
    <row r="947" spans="3:19" ht="14.45" hidden="1" customHeight="1"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R947" s="29"/>
      <c r="S947" s="29"/>
    </row>
    <row r="948" spans="3:19" ht="14.45" hidden="1" customHeight="1"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R948" s="29"/>
      <c r="S948" s="29"/>
    </row>
    <row r="949" spans="3:19" ht="14.45" hidden="1" customHeight="1"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R949" s="29"/>
      <c r="S949" s="29"/>
    </row>
    <row r="950" spans="3:19" ht="14.45" hidden="1" customHeight="1"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R950" s="29"/>
      <c r="S950" s="29"/>
    </row>
    <row r="951" spans="3:19" ht="14.45" hidden="1" customHeight="1"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R951" s="29"/>
      <c r="S951" s="29"/>
    </row>
    <row r="952" spans="3:19" ht="14.45" hidden="1" customHeight="1"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R952" s="29"/>
      <c r="S952" s="29"/>
    </row>
    <row r="953" spans="3:19" ht="14.45" hidden="1" customHeight="1"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R953" s="29"/>
      <c r="S953" s="29"/>
    </row>
    <row r="954" spans="3:19" ht="14.45" hidden="1" customHeight="1"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R954" s="29"/>
      <c r="S954" s="29"/>
    </row>
    <row r="955" spans="3:19" ht="14.45" hidden="1" customHeight="1"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R955" s="29"/>
      <c r="S955" s="29"/>
    </row>
    <row r="956" spans="3:19" ht="14.45" hidden="1" customHeight="1"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R956" s="29"/>
      <c r="S956" s="29"/>
    </row>
    <row r="957" spans="3:19" ht="14.45" hidden="1" customHeight="1"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R957" s="29"/>
      <c r="S957" s="29"/>
    </row>
    <row r="958" spans="3:19" ht="14.45" hidden="1" customHeight="1"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R958" s="29"/>
      <c r="S958" s="29"/>
    </row>
    <row r="959" spans="3:19" ht="14.45" hidden="1" customHeight="1"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R959" s="29"/>
      <c r="S959" s="29"/>
    </row>
    <row r="960" spans="3:19" ht="14.45" hidden="1" customHeight="1"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R960" s="29"/>
      <c r="S960" s="29"/>
    </row>
    <row r="961" spans="3:19" ht="14.45" hidden="1" customHeight="1"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R961" s="29"/>
      <c r="S961" s="29"/>
    </row>
    <row r="962" spans="3:19" ht="14.45" hidden="1" customHeight="1"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R962" s="29"/>
      <c r="S962" s="29"/>
    </row>
    <row r="963" spans="3:19" ht="14.45" hidden="1" customHeight="1"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R963" s="29"/>
      <c r="S963" s="29"/>
    </row>
    <row r="964" spans="3:19" ht="14.45" hidden="1" customHeight="1"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R964" s="29"/>
      <c r="S964" s="29"/>
    </row>
    <row r="965" spans="3:19" ht="14.45" hidden="1" customHeight="1"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R965" s="29"/>
      <c r="S965" s="29"/>
    </row>
    <row r="966" spans="3:19" ht="14.45" hidden="1" customHeight="1"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R966" s="29"/>
      <c r="S966" s="29"/>
    </row>
    <row r="967" spans="3:19" ht="14.45" hidden="1" customHeight="1"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R967" s="29"/>
      <c r="S967" s="29"/>
    </row>
    <row r="968" spans="3:19" ht="14.45" hidden="1" customHeight="1"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R968" s="29"/>
      <c r="S968" s="29"/>
    </row>
    <row r="969" spans="3:19" ht="14.45" hidden="1" customHeight="1"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R969" s="29"/>
      <c r="S969" s="29"/>
    </row>
    <row r="970" spans="3:19" ht="14.45" hidden="1" customHeight="1"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R970" s="29"/>
      <c r="S970" s="29"/>
    </row>
    <row r="971" spans="3:19" ht="14.45" hidden="1" customHeight="1"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R971" s="29"/>
      <c r="S971" s="29"/>
    </row>
    <row r="972" spans="3:19" ht="14.45" hidden="1" customHeight="1"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R972" s="29"/>
      <c r="S972" s="29"/>
    </row>
    <row r="973" spans="3:19" ht="14.45" hidden="1" customHeight="1"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R973" s="29"/>
      <c r="S973" s="29"/>
    </row>
    <row r="974" spans="3:19" ht="14.45" hidden="1" customHeight="1"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R974" s="29"/>
      <c r="S974" s="29"/>
    </row>
    <row r="975" spans="3:19" ht="14.45" hidden="1" customHeight="1"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R975" s="29"/>
      <c r="S975" s="29"/>
    </row>
    <row r="976" spans="3:19" ht="14.45" hidden="1" customHeight="1"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R976" s="29"/>
      <c r="S976" s="29"/>
    </row>
    <row r="977" spans="3:19" ht="14.45" hidden="1" customHeight="1"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R977" s="29"/>
      <c r="S977" s="29"/>
    </row>
    <row r="978" spans="3:19" ht="14.45" hidden="1" customHeight="1"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R978" s="29"/>
      <c r="S978" s="29"/>
    </row>
    <row r="979" spans="3:19" ht="14.45" hidden="1" customHeight="1"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R979" s="29"/>
      <c r="S979" s="29"/>
    </row>
    <row r="980" spans="3:19" ht="14.45" hidden="1" customHeight="1"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R980" s="29"/>
      <c r="S980" s="29"/>
    </row>
    <row r="981" spans="3:19" ht="14.45" hidden="1" customHeight="1"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R981" s="29"/>
      <c r="S981" s="29"/>
    </row>
    <row r="982" spans="3:19" ht="14.45" hidden="1" customHeight="1"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R982" s="29"/>
      <c r="S982" s="29"/>
    </row>
    <row r="983" spans="3:19" ht="14.45" hidden="1" customHeight="1"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R983" s="29"/>
      <c r="S983" s="29"/>
    </row>
    <row r="984" spans="3:19" ht="14.45" hidden="1" customHeight="1"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R984" s="29"/>
      <c r="S984" s="29"/>
    </row>
    <row r="985" spans="3:19" ht="14.45" hidden="1" customHeight="1"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R985" s="29"/>
      <c r="S985" s="29"/>
    </row>
    <row r="986" spans="3:19" ht="14.45" hidden="1" customHeight="1"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R986" s="29"/>
      <c r="S986" s="29"/>
    </row>
    <row r="987" spans="3:19" ht="14.45" hidden="1" customHeight="1"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R987" s="29"/>
      <c r="S987" s="29"/>
    </row>
    <row r="988" spans="3:19" ht="14.45" hidden="1" customHeight="1"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R988" s="29"/>
      <c r="S988" s="29"/>
    </row>
    <row r="989" spans="3:19" ht="14.45" hidden="1" customHeight="1"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R989" s="29"/>
      <c r="S989" s="29"/>
    </row>
    <row r="990" spans="3:19" ht="14.45" hidden="1" customHeight="1"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R990" s="29"/>
      <c r="S990" s="29"/>
    </row>
    <row r="991" spans="3:19" ht="14.45" hidden="1" customHeight="1"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R991" s="29"/>
      <c r="S991" s="29"/>
    </row>
    <row r="992" spans="3:19" ht="14.45" hidden="1" customHeight="1"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R992" s="29"/>
      <c r="S992" s="29"/>
    </row>
    <row r="993" spans="3:19" ht="14.45" hidden="1" customHeight="1"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R993" s="29"/>
      <c r="S993" s="29"/>
    </row>
    <row r="994" spans="3:19" ht="14.45" hidden="1" customHeight="1"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R994" s="29"/>
      <c r="S994" s="29"/>
    </row>
    <row r="995" spans="3:19" ht="14.45" hidden="1" customHeight="1"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R995" s="29"/>
      <c r="S995" s="29"/>
    </row>
    <row r="996" spans="3:19" ht="14.45" hidden="1" customHeight="1"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R996" s="29"/>
      <c r="S996" s="29"/>
    </row>
    <row r="997" spans="3:19" ht="14.45" hidden="1" customHeight="1"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R997" s="29"/>
      <c r="S997" s="29"/>
    </row>
    <row r="998" spans="3:19" ht="14.45" hidden="1" customHeight="1"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R998" s="29"/>
      <c r="S998" s="29"/>
    </row>
    <row r="999" spans="3:19" ht="14.45" hidden="1" customHeight="1"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R999" s="29"/>
      <c r="S999" s="29"/>
    </row>
    <row r="1000" spans="3:19" ht="14.45" hidden="1" customHeight="1"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R1000" s="29"/>
      <c r="S1000" s="29"/>
    </row>
    <row r="1001" spans="3:19" ht="14.45" hidden="1" customHeight="1"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R1001" s="29"/>
      <c r="S1001" s="29"/>
    </row>
    <row r="1002" spans="3:19" ht="14.45" hidden="1" customHeight="1"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R1002" s="29"/>
      <c r="S1002" s="29"/>
    </row>
    <row r="1003" spans="3:19" ht="14.45" hidden="1" customHeight="1"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R1003" s="29"/>
      <c r="S1003" s="29"/>
    </row>
    <row r="1004" spans="3:19" ht="14.45" hidden="1" customHeight="1"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R1004" s="29"/>
      <c r="S1004" s="29"/>
    </row>
    <row r="1005" spans="3:19" ht="14.45" hidden="1" customHeight="1"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R1005" s="29"/>
      <c r="S1005" s="29"/>
    </row>
    <row r="1006" spans="3:19" ht="14.45" hidden="1" customHeight="1"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R1006" s="29"/>
      <c r="S1006" s="29"/>
    </row>
    <row r="1007" spans="3:19" ht="14.45" hidden="1" customHeight="1"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R1007" s="29"/>
      <c r="S1007" s="29"/>
    </row>
    <row r="1008" spans="3:19" ht="14.45" hidden="1" customHeight="1"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R1008" s="29"/>
      <c r="S1008" s="29"/>
    </row>
    <row r="1009" spans="3:19" ht="14.45" hidden="1" customHeight="1"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R1009" s="29"/>
      <c r="S1009" s="29"/>
    </row>
    <row r="1010" spans="3:19" ht="14.45" hidden="1" customHeight="1"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R1010" s="29"/>
      <c r="S1010" s="29"/>
    </row>
    <row r="1011" spans="3:19" ht="14.45" hidden="1" customHeight="1"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R1011" s="29"/>
      <c r="S1011" s="29"/>
    </row>
    <row r="1012" spans="3:19" ht="14.45" hidden="1" customHeight="1"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R1012" s="29"/>
      <c r="S1012" s="29"/>
    </row>
    <row r="1013" spans="3:19" ht="14.45" hidden="1" customHeight="1"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R1013" s="29"/>
      <c r="S1013" s="29"/>
    </row>
    <row r="1014" spans="3:19" ht="14.45" hidden="1" customHeight="1"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R1014" s="29"/>
      <c r="S1014" s="29"/>
    </row>
    <row r="1015" spans="3:19" ht="14.45" hidden="1" customHeight="1"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R1015" s="29"/>
      <c r="S1015" s="29"/>
    </row>
    <row r="1016" spans="3:19" ht="14.45" hidden="1" customHeight="1"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R1016" s="29"/>
      <c r="S1016" s="29"/>
    </row>
    <row r="1017" spans="3:19" ht="14.45" hidden="1" customHeight="1"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R1017" s="29"/>
      <c r="S1017" s="29"/>
    </row>
    <row r="1018" spans="3:19" ht="14.45" hidden="1" customHeight="1"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R1018" s="29"/>
      <c r="S1018" s="29"/>
    </row>
    <row r="1019" spans="3:19" ht="14.45" hidden="1" customHeight="1"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R1019" s="29"/>
      <c r="S1019" s="29"/>
    </row>
    <row r="1020" spans="3:19" ht="14.45" hidden="1" customHeight="1"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R1020" s="29"/>
      <c r="S1020" s="29"/>
    </row>
    <row r="1021" spans="3:19" ht="14.45" hidden="1" customHeight="1"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R1021" s="29"/>
      <c r="S1021" s="29"/>
    </row>
    <row r="1022" spans="3:19" ht="14.45" hidden="1" customHeight="1"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  <c r="R1022" s="29"/>
      <c r="S1022" s="29"/>
    </row>
    <row r="1023" spans="3:19" ht="14.45" hidden="1" customHeight="1"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R1023" s="29"/>
      <c r="S1023" s="29"/>
    </row>
    <row r="1024" spans="3:19" ht="14.45" hidden="1" customHeight="1"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R1024" s="29"/>
      <c r="S1024" s="29"/>
    </row>
    <row r="1025" spans="3:19" ht="14.45" hidden="1" customHeight="1"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R1025" s="29"/>
      <c r="S1025" s="29"/>
    </row>
    <row r="1026" spans="3:19" ht="14.45" hidden="1" customHeight="1"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  <c r="R1026" s="29"/>
      <c r="S1026" s="29"/>
    </row>
    <row r="1027" spans="3:19" ht="14.45" hidden="1" customHeight="1"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R1027" s="29"/>
      <c r="S1027" s="29"/>
    </row>
    <row r="1028" spans="3:19" ht="14.45" hidden="1" customHeight="1"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  <c r="R1028" s="29"/>
      <c r="S1028" s="29"/>
    </row>
    <row r="1029" spans="3:19" ht="14.45" hidden="1" customHeight="1"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R1029" s="29"/>
      <c r="S1029" s="29"/>
    </row>
    <row r="1030" spans="3:19" ht="14.45" hidden="1" customHeight="1"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  <c r="R1030" s="29"/>
      <c r="S1030" s="29"/>
    </row>
    <row r="1031" spans="3:19" ht="14.45" hidden="1" customHeight="1"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R1031" s="29"/>
      <c r="S1031" s="29"/>
    </row>
    <row r="1032" spans="3:19" ht="14.45" hidden="1" customHeight="1"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  <c r="R1032" s="29"/>
      <c r="S1032" s="29"/>
    </row>
    <row r="1033" spans="3:19" ht="14.45" hidden="1" customHeight="1"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R1033" s="29"/>
      <c r="S1033" s="29"/>
    </row>
  </sheetData>
  <sheetProtection algorithmName="SHA-512" hashValue="LMxdso4m/WWu5nudVjR1wL2UgX0Ymu0+49A+BUXvO2HHxVvPy5ef/IaWxKS/qlyYS8DEKkjCIkhA0p+BqW1X0w==" saltValue="1Yh4M8AtzHYBjv7XN3KFuQ==" spinCount="100000" sheet="1" objects="1" scenarios="1"/>
  <dataConsolidate/>
  <conditionalFormatting sqref="C10:Q109">
    <cfRule type="expression" dxfId="18" priority="1">
      <formula>$Q10</formula>
    </cfRule>
  </conditionalFormatting>
  <conditionalFormatting sqref="R10:R109">
    <cfRule type="expression" dxfId="17" priority="2">
      <formula>NOT($Q10)</formula>
    </cfRule>
  </conditionalFormatting>
  <dataValidations count="18">
    <dataValidation allowBlank="1" showInputMessage="1" showErrorMessage="1" promptTitle="Estado Operacional" prompt="Seleccione:_x000a_  ◙ Operativa._x000a_  ◙ En mantención._x000a_  ◙ Fuera de servicio." sqref="M9" xr:uid="{4FF2CAAE-119A-42DA-8200-7B85A5D308DE}"/>
    <dataValidation allowBlank="1" showInputMessage="1" showErrorMessage="1" promptTitle="Tipo de Instalación" prompt="Descripción de dónde se encuentra adosada la cámara o el dispositivo." sqref="K9 M9" xr:uid="{39918C96-3ACD-49F4-B245-09106B407982}"/>
    <dataValidation type="list" allowBlank="1" showInputMessage="1" showErrorMessage="1" sqref="M10:M109" xr:uid="{79D9765E-5772-413A-8E40-AFED6FD4CE1F}">
      <formula1>Estado_Operacional</formula1>
    </dataValidation>
    <dataValidation allowBlank="1" showInputMessage="1" showErrorMessage="1" promptTitle="Descripción de la Ubicación" prompt="Descripción más extensa de la intersección o dirección de la cámara." sqref="J9 P9:Q9" xr:uid="{3501CDBA-7A4A-434F-9290-4A071DDA2F42}"/>
    <dataValidation allowBlank="1" showInputMessage="1" showErrorMessage="1" promptTitle="Longitud" prompt="Precisión de 7 decimales, como mínimo._x000a__x000a_Rango de valores: [-66, -76]._x000a__x000a_Este grupo de celdas guardarán como texto lo que escriba, para no pereder ceros a la derecha del punto decimal." sqref="H9" xr:uid="{49780EFF-F681-4C03-8691-BD2863066F84}"/>
    <dataValidation allowBlank="1" showInputMessage="1" showErrorMessage="1" promptTitle="Latitud" prompt="Precisión de 7 decimales, como mínimo._x000a__x000a_Rango de valores: [-17, -56]._x000a__x000a_Este grupo de celdas guardarán como texto lo que escriba, para no pereder ceros a la derecha del punto decimal." sqref="G9" xr:uid="{74800A23-7BB2-40B8-AF8D-F0A0403E6F37}"/>
    <dataValidation allowBlank="1" showInputMessage="1" showErrorMessage="1" promptTitle="Comuna" prompt="Seleccione la comuna en la que está emplazado el dispositivo." sqref="F9" xr:uid="{54636AC1-4D59-42DF-8F1D-088D8C5E7F8F}"/>
    <dataValidation allowBlank="1" showInputMessage="1" showErrorMessage="1" promptTitle="Modelo" prompt="Nombre del modelo del dispositivo." sqref="E9" xr:uid="{A56B220A-15A9-4567-BD1B-AABC1336B71D}"/>
    <dataValidation type="list" allowBlank="1" showInputMessage="1" showErrorMessage="1" sqref="F10:F109" xr:uid="{D81692AE-E35C-427E-8092-EEDCC8479507}">
      <formula1>lista_comuna</formula1>
    </dataValidation>
    <dataValidation allowBlank="1" showInputMessage="1" showErrorMessage="1" promptTitle="Nombre Interno del dispositivo" prompt="Valor de texto que debe coincidir exactamente con el que será enviado en el mensaje de la detección de patentes." sqref="C9" xr:uid="{BE917804-5686-4797-B415-4978A3968828}"/>
    <dataValidation allowBlank="1" showInputMessage="1" showErrorMessage="1" promptTitle="Nombre de la Ubicación" prompt="Indique la intersección o dirección en la que se encuentra la cámara." sqref="I9" xr:uid="{923C6CD1-D188-4D7E-8046-44DE7D73C489}"/>
    <dataValidation allowBlank="1" showInputMessage="1" showErrorMessage="1" promptTitle="Marca" prompt="Nombre del Fabricante" sqref="D9" xr:uid="{0DA41483-1F2B-44DA-B7B2-30DA5B3E0585}"/>
    <dataValidation type="custom" allowBlank="1" showInputMessage="1" showErrorMessage="1" errorTitle="¡Error!" error="La Longitud debe contener al menos 7 decimales." sqref="H10:H109" xr:uid="{8C58F508-4EBA-448E-BC0C-86C4761E0532}">
      <formula1>AND(VALUE($H10)&lt;=-66,VALUE($H10)&gt;=-76,LEN($H10)-IFERROR(FIND(",",$H10),0)&gt;= 7)</formula1>
    </dataValidation>
    <dataValidation type="custom" allowBlank="1" showInputMessage="1" showErrorMessage="1" errorTitle="¡Error!" error="La Latitud debe contener al menos 7 decimales." sqref="G10:G109" xr:uid="{2A6AADA1-4CDE-475F-93E5-2A0B2A7AEF2A}">
      <formula1>AND(VALUE(G10)&lt;=-17,VALUE(G10)&gt;=-56,LEN(G10)-IFERROR(FIND(",",G10),0)&gt;= 7)</formula1>
    </dataValidation>
    <dataValidation allowBlank="1" showInputMessage="1" showErrorMessage="1" promptTitle="Especificaciones Técnicas" prompt="Descripción detallada de las características técnicas de la cámara/dispositivo." sqref="N9:O9" xr:uid="{2C774EF4-CBCF-4642-A479-72EB39E8B5E6}"/>
    <dataValidation allowBlank="1" showInputMessage="1" showErrorMessage="1" promptTitle="Tipo de Dispositivo" prompt="Seleccione el tipo de cámara/dispositivo:_x000a_  ◙ Contexto Fija: Cámara que está viendo un punto fijo._x000a_  ◙ Contexto PTZ: Cámara que está viendo un punto fijo, con capacidad de girar y apuntar un punto distinto._x000a_  ◙ LPR: Optimizada para la lectura de Patentes." sqref="L9" xr:uid="{A8411A6E-9819-41C1-995A-FC01E0BFF565}"/>
    <dataValidation allowBlank="1" showInputMessage="1" showErrorMessage="1" promptTitle="Tipo de Dispositivo" prompt="*Escriba* el tipo de cámara o dispositivo._x000a__x000a_Algunos ejemplos:_x000a_◙ Cámara Contexto Fija: ve un punto fijo._x000a_◙ Cámara Contexto PTZ: ve un punto fijo, con capacidad de girar y apuntar un punto distinto._x000a_◙ Cámara LPR: Optimizada para la lectura de Patentes." sqref="L10:L109" xr:uid="{BE42D781-B697-4D4C-A9BD-44466DBF3194}"/>
    <dataValidation allowBlank="1" showInputMessage="1" showErrorMessage="1" promptTitle="Tipo de Instalación" prompt="*Escriba* el tipo de cámara o dispositivo._x000a__x000a_Algunos ejemplos:_x000a_◙ Cámara Contexto Fija: ve un punto fijo._x000a_◙ Cámara Contexto PTZ: ve un punto fijo, con capacidad de girar y apuntar un punto distinto._x000a_◙ Cámara LPR: Optimizada para la lectura de Patentes." sqref="L9" xr:uid="{9A50D2F0-E7EA-4886-9EC0-F5E89AAE2CAC}"/>
  </dataValidation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AA57A-E434-4772-A7B6-EDAC9DBF78E0}">
  <sheetPr codeName="Sheet3"/>
  <dimension ref="A1:P3"/>
  <sheetViews>
    <sheetView workbookViewId="0"/>
  </sheetViews>
  <sheetFormatPr defaultColWidth="9.140625" defaultRowHeight="15"/>
  <cols>
    <col min="9" max="9" width="17.140625" customWidth="1"/>
    <col min="13" max="13" width="13.5703125" bestFit="1" customWidth="1"/>
    <col min="14" max="14" width="13.42578125" bestFit="1" customWidth="1"/>
  </cols>
  <sheetData>
    <row r="1" spans="1:16">
      <c r="A1" t="s">
        <v>894</v>
      </c>
      <c r="B1" t="s">
        <v>895</v>
      </c>
      <c r="C1" t="s">
        <v>896</v>
      </c>
      <c r="D1" t="s">
        <v>897</v>
      </c>
      <c r="E1" t="s">
        <v>898</v>
      </c>
      <c r="F1" t="s">
        <v>899</v>
      </c>
      <c r="G1" t="s">
        <v>900</v>
      </c>
      <c r="H1" t="s">
        <v>901</v>
      </c>
      <c r="I1" t="s">
        <v>902</v>
      </c>
      <c r="J1" t="s">
        <v>901</v>
      </c>
      <c r="K1" t="s">
        <v>903</v>
      </c>
      <c r="L1" t="s">
        <v>904</v>
      </c>
      <c r="M1" t="s">
        <v>905</v>
      </c>
      <c r="N1" t="s">
        <v>906</v>
      </c>
      <c r="O1" t="s">
        <v>907</v>
      </c>
      <c r="P1" t="s">
        <v>908</v>
      </c>
    </row>
    <row r="2" spans="1:16">
      <c r="A2" t="s">
        <v>909</v>
      </c>
      <c r="B2" t="s">
        <v>910</v>
      </c>
      <c r="C2" t="s">
        <v>911</v>
      </c>
      <c r="G2" t="s">
        <v>912</v>
      </c>
      <c r="H2" t="s">
        <v>913</v>
      </c>
      <c r="I2" t="s">
        <v>914</v>
      </c>
      <c r="K2">
        <v>-33.444305550000003</v>
      </c>
      <c r="L2">
        <v>-70.724554929999996</v>
      </c>
      <c r="M2" t="s">
        <v>915</v>
      </c>
      <c r="N2" t="s">
        <v>915</v>
      </c>
      <c r="O2">
        <v>13117</v>
      </c>
      <c r="P2" t="s">
        <v>916</v>
      </c>
    </row>
    <row r="3" spans="1:16">
      <c r="A3" t="s">
        <v>917</v>
      </c>
      <c r="B3" t="s">
        <v>918</v>
      </c>
      <c r="C3" t="s">
        <v>919</v>
      </c>
      <c r="G3" t="s">
        <v>920</v>
      </c>
      <c r="H3" t="s">
        <v>913</v>
      </c>
      <c r="I3" t="s">
        <v>914</v>
      </c>
      <c r="K3">
        <v>-33.444305550000003</v>
      </c>
      <c r="L3">
        <v>-70.724554929999996</v>
      </c>
      <c r="M3" t="s">
        <v>915</v>
      </c>
      <c r="N3" t="s">
        <v>915</v>
      </c>
      <c r="O3">
        <v>13117</v>
      </c>
      <c r="P3" t="s">
        <v>916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51B0FFD742AF4BB893004FE3250B12" ma:contentTypeVersion="13" ma:contentTypeDescription="Crear nuevo documento." ma:contentTypeScope="" ma:versionID="c1aad1147ed13948945dbc029cd86eb0">
  <xsd:schema xmlns:xsd="http://www.w3.org/2001/XMLSchema" xmlns:xs="http://www.w3.org/2001/XMLSchema" xmlns:p="http://schemas.microsoft.com/office/2006/metadata/properties" xmlns:ns2="a5c0da9a-25f6-4327-8b55-5f412102f0ca" xmlns:ns3="32ed1acb-7a98-40c8-8a76-2f3aeb1d10dc" targetNamespace="http://schemas.microsoft.com/office/2006/metadata/properties" ma:root="true" ma:fieldsID="2ab54ded0292276e26d80813dba690b8" ns2:_="" ns3:_="">
    <xsd:import namespace="a5c0da9a-25f6-4327-8b55-5f412102f0ca"/>
    <xsd:import namespace="32ed1acb-7a98-40c8-8a76-2f3aeb1d10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c0da9a-25f6-4327-8b55-5f412102f0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5d7970f6-6620-4d17-aad0-0533a9a98b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ed1acb-7a98-40c8-8a76-2f3aeb1d10d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6b1a7c3-5900-42c9-a267-5d1c9094a99c}" ma:internalName="TaxCatchAll" ma:showField="CatchAllData" ma:web="32ed1acb-7a98-40c8-8a76-2f3aeb1d10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5c0da9a-25f6-4327-8b55-5f412102f0ca">
      <Terms xmlns="http://schemas.microsoft.com/office/infopath/2007/PartnerControls"/>
    </lcf76f155ced4ddcb4097134ff3c332f>
    <TaxCatchAll xmlns="32ed1acb-7a98-40c8-8a76-2f3aeb1d10dc" xsi:nil="true"/>
  </documentManagement>
</p:properties>
</file>

<file path=customXml/itemProps1.xml><?xml version="1.0" encoding="utf-8"?>
<ds:datastoreItem xmlns:ds="http://schemas.openxmlformats.org/officeDocument/2006/customXml" ds:itemID="{7641777D-CDE7-425F-A0FD-3FA7D0CE2DA8}"/>
</file>

<file path=customXml/itemProps2.xml><?xml version="1.0" encoding="utf-8"?>
<ds:datastoreItem xmlns:ds="http://schemas.openxmlformats.org/officeDocument/2006/customXml" ds:itemID="{0239927D-ECE9-4D91-93DF-B88FFBA4F766}"/>
</file>

<file path=customXml/itemProps3.xml><?xml version="1.0" encoding="utf-8"?>
<ds:datastoreItem xmlns:ds="http://schemas.openxmlformats.org/officeDocument/2006/customXml" ds:itemID="{49E7D47F-A620-4D68-9C02-B431B2FB22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Registro de Cámaras</dc:title>
  <dc:subject>Data Producer; Camera info</dc:subject>
  <dc:creator>Eduardo Andres Lobos Lagos</dc:creator>
  <cp:keywords>Data Producer</cp:keywords>
  <dc:description/>
  <cp:lastModifiedBy/>
  <cp:revision/>
  <dcterms:created xsi:type="dcterms:W3CDTF">2025-08-12T19:14:22Z</dcterms:created>
  <dcterms:modified xsi:type="dcterms:W3CDTF">2025-08-29T17:16:11Z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0x010100F851B0FFD742AF4BB893004FE3250B12</vt:lpwstr>
  </property>
</Properties>
</file>